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6660"/>
  </bookViews>
  <sheets>
    <sheet name="Laporan rekening &amp; Cash DD" sheetId="4" r:id="rId1"/>
    <sheet name="Laporan Rekening KK" sheetId="3" r:id="rId2"/>
    <sheet name="CASH EDI" sheetId="1" r:id="rId3"/>
    <sheet name="CASH SAHLI" sheetId="5" r:id="rId4"/>
    <sheet name="PENGELUARAN" sheetId="6" r:id="rId5"/>
    <sheet name="SUMARRY SUMBANGAN" sheetId="13" r:id="rId6"/>
    <sheet name="Mutasi  Rek DD (juni)" sheetId="11" r:id="rId7"/>
    <sheet name="Mutasi  Rek DD (juli)" sheetId="8" r:id="rId8"/>
    <sheet name="Mutasi Rek KK" sheetId="9" r:id="rId9"/>
    <sheet name="SALDO AWAL KK" sheetId="10" r:id="rId10"/>
    <sheet name="Sheet1" sheetId="12" r:id="rId11"/>
  </sheets>
  <definedNames>
    <definedName name="_xlnm.Print_Titles" localSheetId="2">'CASH EDI'!#REF!</definedName>
    <definedName name="_xlnm.Print_Titles" localSheetId="3">'CASH SAHLI'!#REF!</definedName>
    <definedName name="_xlnm.Print_Titles" localSheetId="0">'Laporan rekening &amp; Cash DD'!$8:$9</definedName>
    <definedName name="_xlnm.Print_Titles" localSheetId="1">'Laporan Rekening KK'!$8:$9</definedName>
    <definedName name="_xlnm.Print_Titles" localSheetId="7">'Mutasi  Rek DD (juli)'!$7:$7</definedName>
    <definedName name="_xlnm.Print_Titles" localSheetId="6">'Mutasi  Rek DD (juni)'!$7:$7</definedName>
    <definedName name="_xlnm.Print_Titles" localSheetId="8">'Mutasi Rek KK'!$8:$8</definedName>
  </definedNames>
  <calcPr calcId="124519"/>
  <fileRecoveryPr autoRecover="0"/>
</workbook>
</file>

<file path=xl/calcChain.xml><?xml version="1.0" encoding="utf-8"?>
<calcChain xmlns="http://schemas.openxmlformats.org/spreadsheetml/2006/main">
  <c r="E36" i="6"/>
  <c r="I25" i="5"/>
  <c r="G25"/>
  <c r="F25"/>
  <c r="E25"/>
  <c r="D25"/>
  <c r="I33" i="1"/>
  <c r="F33"/>
  <c r="E33"/>
  <c r="G33"/>
  <c r="D33"/>
  <c r="F62" i="3"/>
  <c r="E62"/>
  <c r="D62"/>
  <c r="C62"/>
  <c r="G141" i="4"/>
  <c r="I141"/>
  <c r="E141"/>
  <c r="F141"/>
  <c r="D141"/>
  <c r="G156" l="1"/>
  <c r="D39" i="6"/>
  <c r="G154" i="4"/>
  <c r="C22" i="13"/>
  <c r="D42" i="6"/>
  <c r="D41"/>
  <c r="D40"/>
  <c r="E8"/>
  <c r="C21" i="13"/>
  <c r="C10"/>
  <c r="C9"/>
  <c r="C8"/>
  <c r="E32" i="6"/>
  <c r="C18" i="13"/>
  <c r="C17"/>
  <c r="F66" i="3"/>
  <c r="G28" i="5"/>
  <c r="G38" i="1"/>
  <c r="E33" i="6" l="1"/>
  <c r="E31"/>
  <c r="E30"/>
  <c r="E29"/>
  <c r="E25"/>
  <c r="H62" i="3"/>
  <c r="D32" i="1"/>
  <c r="D31"/>
  <c r="E35" i="6"/>
  <c r="C12" i="13" s="1"/>
  <c r="D136" i="4"/>
  <c r="E34" i="6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I22" i="5" l="1"/>
  <c r="D24"/>
  <c r="D23"/>
  <c r="D22"/>
  <c r="D21"/>
  <c r="D20"/>
  <c r="D19"/>
  <c r="D18"/>
  <c r="D17"/>
  <c r="D16"/>
  <c r="D15"/>
  <c r="D14"/>
  <c r="D13"/>
  <c r="D12"/>
  <c r="D11"/>
  <c r="D10"/>
  <c r="D9"/>
  <c r="D97" i="4"/>
  <c r="D139"/>
  <c r="D138"/>
  <c r="D137"/>
  <c r="D133"/>
  <c r="D132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3"/>
  <c r="D102"/>
  <c r="D101"/>
  <c r="D100"/>
  <c r="D99"/>
  <c r="D98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G11"/>
  <c r="C7" i="13" s="1"/>
  <c r="D30" i="1"/>
  <c r="D29"/>
  <c r="D26"/>
  <c r="D27"/>
  <c r="D28"/>
  <c r="D25"/>
  <c r="D24"/>
  <c r="C11" i="13" l="1"/>
  <c r="G148" i="4"/>
  <c r="G150" s="1"/>
  <c r="D10" i="1" l="1"/>
  <c r="D11"/>
  <c r="D12"/>
  <c r="D13"/>
  <c r="D14"/>
  <c r="D15"/>
  <c r="D16"/>
  <c r="D17"/>
  <c r="D18"/>
  <c r="D19"/>
  <c r="D20"/>
  <c r="D21"/>
  <c r="D22"/>
  <c r="D23"/>
  <c r="D9"/>
  <c r="C13" i="13"/>
  <c r="C23" l="1"/>
  <c r="C25" s="1"/>
</calcChain>
</file>

<file path=xl/sharedStrings.xml><?xml version="1.0" encoding="utf-8"?>
<sst xmlns="http://schemas.openxmlformats.org/spreadsheetml/2006/main" count="1297" uniqueCount="555">
  <si>
    <t>No</t>
  </si>
  <si>
    <t xml:space="preserve">Nama </t>
  </si>
  <si>
    <t>Donasi</t>
  </si>
  <si>
    <t>Register</t>
  </si>
  <si>
    <t>A</t>
  </si>
  <si>
    <t>B</t>
  </si>
  <si>
    <t>C</t>
  </si>
  <si>
    <t>D</t>
  </si>
  <si>
    <t>Total Register</t>
  </si>
  <si>
    <t>DESSYANTHIE</t>
  </si>
  <si>
    <t>RUSWITA DIANI</t>
  </si>
  <si>
    <t>BELUM TAU</t>
  </si>
  <si>
    <t>DASYATI</t>
  </si>
  <si>
    <t>SALISTRIYANI</t>
  </si>
  <si>
    <t>DIMAS GALIH ANGGORO</t>
  </si>
  <si>
    <t>DONASI</t>
  </si>
  <si>
    <t>SURYANA</t>
  </si>
  <si>
    <t>MUHAMAD SUBEKHI</t>
  </si>
  <si>
    <t>DONASI + REGISTER</t>
  </si>
  <si>
    <t>ANDRI</t>
  </si>
  <si>
    <t>RAHAYU ANDINA LESTARI</t>
  </si>
  <si>
    <t>LIVIANITA P</t>
  </si>
  <si>
    <t>AFRIAN</t>
  </si>
  <si>
    <t>SAFRIDA JULIANY</t>
  </si>
  <si>
    <t>BUNDA TATIEK</t>
  </si>
  <si>
    <t>KARTIKA WEDIAWATI</t>
  </si>
  <si>
    <t>IKHSAN ABDUL HAK S</t>
  </si>
  <si>
    <t>RAHMI WAHYUNI</t>
  </si>
  <si>
    <t>SITI JAMILAH</t>
  </si>
  <si>
    <t>AMIRUL MUSLIMIN</t>
  </si>
  <si>
    <t>SUCI ANDRIANI</t>
  </si>
  <si>
    <t>NIKEN</t>
  </si>
  <si>
    <t>ADE KISTRIFALDI</t>
  </si>
  <si>
    <t>BONY MANSOER</t>
  </si>
  <si>
    <t>DICKY ISTANTO</t>
  </si>
  <si>
    <t>REGISTER + DONASI</t>
  </si>
  <si>
    <t>JUNAIDI</t>
  </si>
  <si>
    <t>IDA</t>
  </si>
  <si>
    <t>HENNY</t>
  </si>
  <si>
    <t>HARYATI</t>
  </si>
  <si>
    <t>RIO VAUZI</t>
  </si>
  <si>
    <t>PUSPITA HATI (AJENG)</t>
  </si>
  <si>
    <t>Wija</t>
  </si>
  <si>
    <t>FAIDI RAHMAN/PAYJO</t>
  </si>
  <si>
    <t>RAMADONA</t>
  </si>
  <si>
    <t>HANIFAH</t>
  </si>
  <si>
    <t>ANDRI MASTIYANTO</t>
  </si>
  <si>
    <t>RENI TRI CAHYANI</t>
  </si>
  <si>
    <t>HAMBA ALLAH</t>
  </si>
  <si>
    <t>TEMAN JAMILAH</t>
  </si>
  <si>
    <t>ACHIE</t>
  </si>
  <si>
    <t>ARLINDYA</t>
  </si>
  <si>
    <t>TEMAN OM BONI</t>
  </si>
  <si>
    <t>AKHMAD JUNAIDI</t>
  </si>
  <si>
    <t>DESILIA MENTARI</t>
  </si>
  <si>
    <t>ROFIYANI</t>
  </si>
  <si>
    <t>YUZARNI</t>
  </si>
  <si>
    <t>NURHAYATI</t>
  </si>
  <si>
    <t>MUHAMMAD ABDU</t>
  </si>
  <si>
    <t>ARIMBI DWI RAHAYU</t>
  </si>
  <si>
    <t>ARBI DAN TEMAN</t>
  </si>
  <si>
    <t>LAPORAN KEUANGAN BUKA BERSAMA BPJ</t>
  </si>
  <si>
    <t>TOTAL SUMBANGAN</t>
  </si>
  <si>
    <t>AN RIZKI NURUL QOMARIAH</t>
  </si>
  <si>
    <t>ACARA</t>
  </si>
  <si>
    <t>MAKAN</t>
  </si>
  <si>
    <t>TOTAL DONASI</t>
  </si>
  <si>
    <t>KETERANGAN KEHADIRAN</t>
  </si>
  <si>
    <t>TOTAL REGISTER (ORANG)</t>
  </si>
  <si>
    <t>PRIODE 17 JUNI 2015 - 3 JULI 2015</t>
  </si>
  <si>
    <t>ROMLAH</t>
  </si>
  <si>
    <t>GUSTRI PUTRI AYU</t>
  </si>
  <si>
    <t>DARMAWATI L SITOMO</t>
  </si>
  <si>
    <t>LIS DARNA</t>
  </si>
  <si>
    <t>DITHA FEBRI YANI</t>
  </si>
  <si>
    <t>YULIANA STANZHA</t>
  </si>
  <si>
    <t>SUMBANGAN CAMCER AN NINUK SAWITRI</t>
  </si>
  <si>
    <t>NINUK SAWITRI</t>
  </si>
  <si>
    <t>ENDAH SRI PONCOWATI</t>
  </si>
  <si>
    <t>ULFAH ROBIATUL SOL</t>
  </si>
  <si>
    <t>FERDINAND A TAIDI</t>
  </si>
  <si>
    <t>NURTASYA RURI</t>
  </si>
  <si>
    <t>SUTIJAN</t>
  </si>
  <si>
    <t>LULUD SUCI MAHARIN</t>
  </si>
  <si>
    <t>ELOK PRIHARDINI</t>
  </si>
  <si>
    <t>AFIT HENDRAWAN</t>
  </si>
  <si>
    <t>SRI MULYANI</t>
  </si>
  <si>
    <t>LUTFI ROBBY WAHYONO</t>
  </si>
  <si>
    <t>IKA SRIHARTINI</t>
  </si>
  <si>
    <t>REZKI PUTRA RUSIA</t>
  </si>
  <si>
    <t>RIDWAN</t>
  </si>
  <si>
    <t>SETORAN TUNAI RAHMAT HIDAYAT</t>
  </si>
  <si>
    <t>SUHIR PURWADI</t>
  </si>
  <si>
    <t>MOH. AMY TELLA</t>
  </si>
  <si>
    <t>ELFA TIARA</t>
  </si>
  <si>
    <t>RATNAWATY</t>
  </si>
  <si>
    <t>NURHIDAYAT</t>
  </si>
  <si>
    <t>ASHRUL HIDAYAT</t>
  </si>
  <si>
    <t>TOMI SOLIQIN</t>
  </si>
  <si>
    <t>RAHMADANI</t>
  </si>
  <si>
    <t>RIZA FIRMANSYAH</t>
  </si>
  <si>
    <t>RIZKY NOVANDRI</t>
  </si>
  <si>
    <t>KHULAIFA HANIM</t>
  </si>
  <si>
    <t>MOH RAMDHANI</t>
  </si>
  <si>
    <t>EKO PURWANTO</t>
  </si>
  <si>
    <t>TRIE PUSPITASARI</t>
  </si>
  <si>
    <t>TSULATSIAH MAHARIN</t>
  </si>
  <si>
    <t>JESSY ANINDA TALIT</t>
  </si>
  <si>
    <t>IRVAN NOSTRADEMUS</t>
  </si>
  <si>
    <t>BUKBER BANOY AN NINUK SAWITRI</t>
  </si>
  <si>
    <t>LULU ZULFA DAN FRISKA AN LULU HERFINDA</t>
  </si>
  <si>
    <t>ADI WIJAYA</t>
  </si>
  <si>
    <t xml:space="preserve">FARID DAN DHUHA AN DLUHA ULINNUHA </t>
  </si>
  <si>
    <t>HANIM SAZADAH</t>
  </si>
  <si>
    <t>REZKY PERMATA SARI</t>
  </si>
  <si>
    <t>SUPRIHATIN</t>
  </si>
  <si>
    <t>IRFAN</t>
  </si>
  <si>
    <t>RINA MARYANI</t>
  </si>
  <si>
    <t>ULFA NUR MAIDA</t>
  </si>
  <si>
    <t>SYAFITRI</t>
  </si>
  <si>
    <t>SUDARJONO</t>
  </si>
  <si>
    <t>YULI INDRIANTINI</t>
  </si>
  <si>
    <t>YUTI DAN ANDRI AN YUTI MARLINA</t>
  </si>
  <si>
    <t>INDRO PRIHATNO</t>
  </si>
  <si>
    <t>BPJ 4 AN INDANNA JULFAH</t>
  </si>
  <si>
    <t xml:space="preserve">DILA DAN SISKA AN INDANNA ZULFAH </t>
  </si>
  <si>
    <t>GEMI TASLI</t>
  </si>
  <si>
    <t>DWI WINARNI</t>
  </si>
  <si>
    <t>DJANU ISKANDAR</t>
  </si>
  <si>
    <t xml:space="preserve">IIN INDRIAN MASJID AGUNG </t>
  </si>
  <si>
    <t>RENDI AGUS</t>
  </si>
  <si>
    <t>RUSMIYANA</t>
  </si>
  <si>
    <t>LINAGI S</t>
  </si>
  <si>
    <t>YULIASTUTI</t>
  </si>
  <si>
    <t xml:space="preserve">NURHASANA SYAHBANIAR ROFIAH </t>
  </si>
  <si>
    <t>RIRIN KATRIN</t>
  </si>
  <si>
    <t>TEDJA AN YUDISTIRA DWI PUTRA</t>
  </si>
  <si>
    <t>YUDISTIRA DWI PUTRA</t>
  </si>
  <si>
    <t>SHENDA REGISTER BA
KSOS BPJ 
YUDHISTIRA DWI PUTRA</t>
  </si>
  <si>
    <t>HINDAR</t>
  </si>
  <si>
    <t>UHAN JUNAEDI</t>
  </si>
  <si>
    <t>DIAN SEPALAWATI</t>
  </si>
  <si>
    <t>WULANSARI</t>
  </si>
  <si>
    <t>WAHYU HIDAYAT</t>
  </si>
  <si>
    <t>KARTIKA SARI</t>
  </si>
  <si>
    <t>BAYU AKBAR NUGRAHA</t>
  </si>
  <si>
    <t xml:space="preserve">TEGUH YULIONO PERMATA </t>
  </si>
  <si>
    <t>SHOIM ASHYAR</t>
  </si>
  <si>
    <t>SRI HARTINI</t>
  </si>
  <si>
    <t>NURAINI AGUSTIN</t>
  </si>
  <si>
    <t>NOVIAR TRIANSYAH</t>
  </si>
  <si>
    <t xml:space="preserve">TRANSFER BCA </t>
  </si>
  <si>
    <t>REGISTER DAN DONASI</t>
  </si>
  <si>
    <t>REGISTER</t>
  </si>
  <si>
    <t>REGISTER &amp; DONASI</t>
  </si>
  <si>
    <t>CASH, 30 JUNI 2015</t>
  </si>
  <si>
    <t>CASH, 2 JULI 2015</t>
  </si>
  <si>
    <t>CASH, 3 JULI 2015</t>
  </si>
  <si>
    <t>CASH, 4 JULI 2015</t>
  </si>
  <si>
    <t>E</t>
  </si>
  <si>
    <t>REGISTRASI DARI RIZKI NK</t>
  </si>
  <si>
    <t>WINDA</t>
  </si>
  <si>
    <t>TARI</t>
  </si>
  <si>
    <t>OCID</t>
  </si>
  <si>
    <t>IKA, HUSNA DAN ADIT (MBA NINUK)</t>
  </si>
  <si>
    <t>ADI B</t>
  </si>
  <si>
    <t xml:space="preserve">BHAKTI </t>
  </si>
  <si>
    <t xml:space="preserve">DENI </t>
  </si>
  <si>
    <t>WAHID</t>
  </si>
  <si>
    <t>IKKE</t>
  </si>
  <si>
    <t>PROPOSAL WAHID DARI PAK BUDI</t>
  </si>
  <si>
    <t>CINDY</t>
  </si>
  <si>
    <t>SEVTY DAN FAMILLY</t>
  </si>
  <si>
    <t>SUMBANGAN MBA DIAH</t>
  </si>
  <si>
    <t>RS KOJA JAKUT</t>
  </si>
  <si>
    <t>NITA</t>
  </si>
  <si>
    <t>YANI</t>
  </si>
  <si>
    <t>DWI INDRASARI</t>
  </si>
  <si>
    <t>LAELA</t>
  </si>
  <si>
    <t>KANTOR DWI INDRASARI</t>
  </si>
  <si>
    <t>EVI</t>
  </si>
  <si>
    <t>RUDY BULUK</t>
  </si>
  <si>
    <t>GHOFAR</t>
  </si>
  <si>
    <t>BAYANGAN GHOFAR</t>
  </si>
  <si>
    <t>SYAUQI</t>
  </si>
  <si>
    <t>TEMEN SYAUQI</t>
  </si>
  <si>
    <t>WASILAH</t>
  </si>
  <si>
    <t>SUGENG</t>
  </si>
  <si>
    <t>ICHA TANGERNAG</t>
  </si>
  <si>
    <t>IDRIS</t>
  </si>
  <si>
    <t>DONASI BPJ 10</t>
  </si>
  <si>
    <t>AMRI</t>
  </si>
  <si>
    <t>ASEP MAULANA</t>
  </si>
  <si>
    <t>JUNTO/EDI</t>
  </si>
  <si>
    <t>RIZKI NURUL WOMARIYAH</t>
  </si>
  <si>
    <t>EKA</t>
  </si>
  <si>
    <t>YONO</t>
  </si>
  <si>
    <t>SAIPUL</t>
  </si>
  <si>
    <t>SAHLI</t>
  </si>
  <si>
    <t>TOYOTA INDONESIA ADVENTURE</t>
  </si>
  <si>
    <t>TOTAL REGISTER</t>
  </si>
  <si>
    <t xml:space="preserve">TRANSFER BANK MANDIRI NO. REK : 9000-0284-0574-5 </t>
  </si>
  <si>
    <t>AN DEDE ROPIAH</t>
  </si>
  <si>
    <t>CASH &amp; TRANSFER BANK BCA NO. REK : 2990-406-572</t>
  </si>
  <si>
    <t>CASH KE EDI M YAMIN</t>
  </si>
  <si>
    <t>PRIODE JUNI 2015 - JULI 2015</t>
  </si>
  <si>
    <t>SISA SUMBANGAN</t>
  </si>
  <si>
    <t>SUPENTI DAN GERDI</t>
  </si>
  <si>
    <t>DEWI</t>
  </si>
  <si>
    <t>FAIZ</t>
  </si>
  <si>
    <t>MBA AAN</t>
  </si>
  <si>
    <t>FERDINAN A TAIDI</t>
  </si>
  <si>
    <t>SISIL</t>
  </si>
  <si>
    <t>RONI FADILA</t>
  </si>
  <si>
    <t>AGA</t>
  </si>
  <si>
    <t>BU ARNI</t>
  </si>
  <si>
    <t>HENDRA GUNAWAN</t>
  </si>
  <si>
    <t>UTTIE</t>
  </si>
  <si>
    <t>STAFF GIOSIS</t>
  </si>
  <si>
    <t>ISLAMIYAH</t>
  </si>
  <si>
    <t>PUTU BADMINTON</t>
  </si>
  <si>
    <t>UBAY</t>
  </si>
  <si>
    <t>ADI</t>
  </si>
  <si>
    <t>DENA</t>
  </si>
  <si>
    <t>TIM PEUCANG</t>
  </si>
  <si>
    <t>SUMBANGAN</t>
  </si>
  <si>
    <t>FIRMAN JII</t>
  </si>
  <si>
    <t>ANGGRI</t>
  </si>
  <si>
    <t>YUYUN</t>
  </si>
  <si>
    <t>YUDI</t>
  </si>
  <si>
    <t>NINIK</t>
  </si>
  <si>
    <t>NOVIAR</t>
  </si>
  <si>
    <t>IDANA</t>
  </si>
  <si>
    <t>TEMEN TARI RIRIN</t>
  </si>
  <si>
    <t>SUMBANGAN DARI TEMEN NINUK</t>
  </si>
  <si>
    <t>TIA</t>
  </si>
  <si>
    <t>URAIAN</t>
  </si>
  <si>
    <t>TRANSFER DAN CASH KE DEDE ROPIAH</t>
  </si>
  <si>
    <t>TOTAL PENGELUARAN</t>
  </si>
  <si>
    <t>JUMLAH</t>
  </si>
  <si>
    <t>HARGA SATUAN</t>
  </si>
  <si>
    <t>TOTAL HARGA</t>
  </si>
  <si>
    <t>TRANSFORTASI PANTI YUSUFIAH</t>
  </si>
  <si>
    <t>PENDAMPING YATIM PIATU YUSUFIAH</t>
  </si>
  <si>
    <t>PENDAMPING YATIM PIATU NURUL IKHLAS</t>
  </si>
  <si>
    <t>PENCERAMAH</t>
  </si>
  <si>
    <t>HADROH</t>
  </si>
  <si>
    <t>KEBERSIHAN DAN SUMBANGAN MESJID NURUL IKHLAS</t>
  </si>
  <si>
    <t>JURU MASAK</t>
  </si>
  <si>
    <t>JURU ANGKAT MAKANAN</t>
  </si>
  <si>
    <t>5 PCS ALAT SHOLAT (GAMES)</t>
  </si>
  <si>
    <t>1 PAK AMPLOP ISI 100 PCS</t>
  </si>
  <si>
    <t>1 PAK TRASBAG</t>
  </si>
  <si>
    <t>1 LAKBAN HITAM</t>
  </si>
  <si>
    <t>1 LAKBAN PUTIH</t>
  </si>
  <si>
    <t>3PCS TALI RAPIA</t>
  </si>
  <si>
    <t>DEDE</t>
  </si>
  <si>
    <t>KERTAS KARTON</t>
  </si>
  <si>
    <t>DEDE ROPIAH</t>
  </si>
  <si>
    <t>BUNDA PUR</t>
  </si>
  <si>
    <t>Tanggal</t>
  </si>
  <si>
    <t>Keterangan Transaksi</t>
  </si>
  <si>
    <t>Debet</t>
  </si>
  <si>
    <t>Kredit</t>
  </si>
  <si>
    <t>17/06/2015</t>
  </si>
  <si>
    <t>INW.CN-SKN CR SA-MCS RUSWITA DIANI - 011 DANAMON</t>
  </si>
  <si>
    <t>(KONV)JAKARTA KEBON SIRIH Ramadhan Backpacker 9231015061700896    2015061700</t>
  </si>
  <si>
    <t>0,00</t>
  </si>
  <si>
    <t>100.000,00</t>
  </si>
  <si>
    <t>19/06/2015</t>
  </si>
  <si>
    <t xml:space="preserve">SA OB SA No Book  DARI DASYATI  </t>
  </si>
  <si>
    <t>50.000,00</t>
  </si>
  <si>
    <t>21/06/2015</t>
  </si>
  <si>
    <t xml:space="preserve">M-BK TRF CA/SA W/TXT sumbangan anak yatim bukber BPJ 4 Juli DARI SALISTRIYANI  </t>
  </si>
  <si>
    <t>250.000,00</t>
  </si>
  <si>
    <t>23/06/2015</t>
  </si>
  <si>
    <t xml:space="preserve">SA Monthly Fee MONTHLY CARD CHARGE 0004097662523071754   </t>
  </si>
  <si>
    <t>1.500,00</t>
  </si>
  <si>
    <t>24/06/2015</t>
  </si>
  <si>
    <t xml:space="preserve">SA ATM Dr Trf DARI DIMAS GALIH ANGGORO S1AD121X  /2690      /ATM-DEPARPOSTEL  </t>
  </si>
  <si>
    <t xml:space="preserve">M-BK TRF CA/SA  DARI SURYANA  </t>
  </si>
  <si>
    <t xml:space="preserve">M-BK TRF CA/SA  DARI MUHAMAD SUBEKHI  </t>
  </si>
  <si>
    <t xml:space="preserve">ATMB CR Transfer  94844444  /0000191585/ATB-0000000000013 1210664145 </t>
  </si>
  <si>
    <t xml:space="preserve">M-BK TRF CA/SA  DARI RAHAYU ANDINA LESTARI  </t>
  </si>
  <si>
    <t>25/06/2015</t>
  </si>
  <si>
    <t xml:space="preserve">PRMA CR Transfer  9000028405745       6034940187108992 0000341447/572338    /PRM-5636-UNIT C </t>
  </si>
  <si>
    <t>300.000,00</t>
  </si>
  <si>
    <t xml:space="preserve">SA OB SA No Book Bukber BPJ 04072015_15.00pm DARI SAFRIDA JULIANY  </t>
  </si>
  <si>
    <t>1.000.000,00</t>
  </si>
  <si>
    <t xml:space="preserve">M-BK TRF CA/SA  DARI LIVIANITA PURNANINGTYAS  </t>
  </si>
  <si>
    <t xml:space="preserve">ATMLINK CR Transfer  9000028405745       5264220462409966 S1CIB001TE/0000709609/LNK-0010000000009 </t>
  </si>
  <si>
    <t>26/06/2015</t>
  </si>
  <si>
    <t xml:space="preserve">M-BK TRF CA/SA  DARI IKHSAN ABDUL HAK S  </t>
  </si>
  <si>
    <t xml:space="preserve">SA ATM Dr Trf DARI RAHMI WAHYUNI S1AWAB9L  /75        /ATM-INDO CEGER  </t>
  </si>
  <si>
    <t xml:space="preserve">SA OB SA No Book HTM bukber BPJ 4 juli DARI SITI JAMILAH  </t>
  </si>
  <si>
    <t>50.118,00</t>
  </si>
  <si>
    <t xml:space="preserve">SA ATM Dr Trf DARI KARTIKA WEDIAWATI S1AW10VO  /3648      /ATM-PP BASE11  </t>
  </si>
  <si>
    <t>27/06/2015</t>
  </si>
  <si>
    <t xml:space="preserve">ATMLINK CR Transfer  9000028405745       5264220890675337 S1FKRM06DY/8040      /LNK-0010000000009 </t>
  </si>
  <si>
    <t>200.000,00</t>
  </si>
  <si>
    <t xml:space="preserve">SA ATM Dr Trf DARI SUCI ANDRIANI S1ADA21R  /4430      /ATM-TNH ABANG  </t>
  </si>
  <si>
    <t xml:space="preserve">ATMLINK CR Transfer  9000028405745       6013010369804480 0000000401/7801552629/LNK-0010000000002 </t>
  </si>
  <si>
    <t>28/06/2015</t>
  </si>
  <si>
    <t xml:space="preserve">ATMB CR Transfer  00070183  /7901662660/ATB-0000000000002 2880000165896 </t>
  </si>
  <si>
    <t>29/06/2015</t>
  </si>
  <si>
    <t xml:space="preserve">ATMB CR Transfer  94866560  /0000114806/ATB-0000000000013 4108159877 </t>
  </si>
  <si>
    <t>150.000,00</t>
  </si>
  <si>
    <t xml:space="preserve">SA ATM Dr Trf DARI IVAN RIO VAUZI S1AWJGJM  /6987      /ATM-MAMPANG  </t>
  </si>
  <si>
    <t xml:space="preserve">SA ATM Dr Trf DARI JUNAIDI S1ADAE5M  /5109      /ATM-MEDANG LEST  </t>
  </si>
  <si>
    <t xml:space="preserve">SA ATM Dr Trf DARI PUSPITA HATI S1AW1BQ5  /9325      /ATM-CIPETE RAYA  </t>
  </si>
  <si>
    <t xml:space="preserve">SA ATM Dr Trf DARI DICKY ISTANTO S1AWUBG4  /7955      /ATM-CENDRAWASIH  </t>
  </si>
  <si>
    <t xml:space="preserve">SA Cash Dep NoBook BONY MANSOER RIZKI NURUL QOMARIAH  </t>
  </si>
  <si>
    <t>600.000,00</t>
  </si>
  <si>
    <t>30/06/2015</t>
  </si>
  <si>
    <t xml:space="preserve">Bunga Rekening    </t>
  </si>
  <si>
    <t>432,64</t>
  </si>
  <si>
    <t xml:space="preserve">Biaya Administrasi    </t>
  </si>
  <si>
    <t>11.500,00</t>
  </si>
  <si>
    <t xml:space="preserve">SA OB SA No Book Sumbangan panti sosial dr Backpack Jak DARI RAMADONA  </t>
  </si>
  <si>
    <t xml:space="preserve">M-BK TRF CA/SA W/TXT Bukber yatim BPJ DARI HANIFAH  </t>
  </si>
  <si>
    <t xml:space="preserve">ATMLINK DR Transfer S1AD1AH1  /5229      /LNK-0000200000000 7201006172531       4097662523071754 9000028405745 </t>
  </si>
  <si>
    <t>3.750.000,00</t>
  </si>
  <si>
    <t>ATMLINK DR Transfer  7201006172531       4097662523071754 S1AD1AH1  /5229      /LNK-0000200000000 9000028405745</t>
  </si>
  <si>
    <t>6.500,00</t>
  </si>
  <si>
    <t xml:space="preserve">PRMA CR Transfer  9000028405745       5576929170169976 6102      /2065      /PRM-JL.RADEN IN </t>
  </si>
  <si>
    <t xml:space="preserve">ATMB CR Transfer  00002937  /0000000650/ATB-0000000000011 000097515233 </t>
  </si>
  <si>
    <t xml:space="preserve">SA OB SA No Book bukberBPJ DARI ANDRI MASTIYANTO  </t>
  </si>
  <si>
    <t>50.001,00</t>
  </si>
  <si>
    <t xml:space="preserve">SA ATM Dr Trf DARI RENI TRI CAHYANI S1ADACCU  /5         /ATM-IPB DERMAGA  </t>
  </si>
  <si>
    <t xml:space="preserve">M-BK TRF CA/SA  DARI MURNIATI  </t>
  </si>
  <si>
    <t>500.000,00</t>
  </si>
  <si>
    <t xml:space="preserve">SOA DrGL CrCA/SA 085750017756/201507019404508190628   </t>
  </si>
  <si>
    <t>500.000,01</t>
  </si>
  <si>
    <t xml:space="preserve">SA ATM Dr Trf DARI LENNY ERMAWATI S1ADJGJQ  /654       /ATM-KOM BIDAKAR  </t>
  </si>
  <si>
    <t xml:space="preserve">ATMLINK CR Transfer  9000028405745       5264221815778222 S1CDKB01CD/782       /LNK-0010000000009 </t>
  </si>
  <si>
    <t xml:space="preserve">SA Cash Dep NoBook PENGIRIM AN BONY MANSOER RIZKI NURUL QOMARIAH  </t>
  </si>
  <si>
    <t xml:space="preserve">SA ATM Dr Trf DARI DESILIA MENTARI S1ADKCC1  /5401      /ATM-PSR ADA BGR  </t>
  </si>
  <si>
    <t xml:space="preserve">SA ATM Dr Trf DARI ROFIYANI S1AW0G03  /4311      /ATM-ALDIRON  </t>
  </si>
  <si>
    <t xml:space="preserve">SA ATM Dr Trf DARI YUZARNI S1ANK294  /5662      /ATM-JKT CB TMII  </t>
  </si>
  <si>
    <t xml:space="preserve">PRMA CR Transfer  9000028405745       5576924681605949 6535      /983       /PRM-JL.WIBAWA M </t>
  </si>
  <si>
    <t xml:space="preserve">ATMLINK CR Transfer  9000028405745       5221841091983790 0000070134/8401396435/LNK-0010000000002 </t>
  </si>
  <si>
    <t xml:space="preserve">M-BK TRF CA/SA W/TXT bukber bpj DARI ARIMBI DWI RAHAYU  </t>
  </si>
  <si>
    <t xml:space="preserve">SA ATM Dr Trf DARI NURHAYATI S1ADABJO  /1681      /ATM-JKT RS KOJA  </t>
  </si>
  <si>
    <t xml:space="preserve">ATMB CR Transfer  31402948  /0008894119/ATB-0000000000002 000033901073885507 </t>
  </si>
  <si>
    <t xml:space="preserve">ATMLINK CR Transfer  9000028405745       5221841017647495 0000001157/8401389056/LNK-0010000000002 </t>
  </si>
  <si>
    <t>55.000,00</t>
  </si>
  <si>
    <t>Saldo Awal</t>
  </si>
  <si>
    <t>128.756,65</t>
  </si>
  <si>
    <t>Total Kredit</t>
  </si>
  <si>
    <t>7.255.551,64</t>
  </si>
  <si>
    <t>Total Debet</t>
  </si>
  <si>
    <t>3.769.500,00</t>
  </si>
  <si>
    <t>Saldo Akhir</t>
  </si>
  <si>
    <t>3.614.808,29</t>
  </si>
  <si>
    <t xml:space="preserve">LAPORAN MUTASI REKENING BANK MANDIRI </t>
  </si>
  <si>
    <t xml:space="preserve"> NO. REK : 9000-0284-0574-5  A.N RIZKI NURUL QOMARIAH</t>
  </si>
  <si>
    <t xml:space="preserve">M-BK TRF CA/SA  DARI MELIYANA  </t>
  </si>
  <si>
    <t>110.000,00</t>
  </si>
  <si>
    <t xml:space="preserve">ATMB CR Transfer  00748148  /0000000755/ATB-0000000000426 0100025034776 </t>
  </si>
  <si>
    <t>290.000,00</t>
  </si>
  <si>
    <t xml:space="preserve">SA OB SA No Book  DARI NOVA YULIA SAFITRI  </t>
  </si>
  <si>
    <t>297.500,00</t>
  </si>
  <si>
    <t xml:space="preserve">SA ATM Withdrawal S1AWKBJM  /675       /ATM-IM GAYA MOT 4097662523071754 IM GAYA MOT </t>
  </si>
  <si>
    <t xml:space="preserve">SA ATM Dr Trf KE BELLA PUTRI KIRANA S1AWKBJM  /673       /ATM-IM GAYA MOT  </t>
  </si>
  <si>
    <t>780.000,00</t>
  </si>
  <si>
    <t xml:space="preserve">SA OB SA No Book  DARI EGGY PINASIH  </t>
  </si>
  <si>
    <t>220.000,00</t>
  </si>
  <si>
    <t xml:space="preserve">SA ATM Withdrawal S1AD12DR  /6078      /ATM-MM ALFA MKB 4097662523071754 MM ALFA MKB </t>
  </si>
  <si>
    <t>141.256,65</t>
  </si>
  <si>
    <t>917.500,00</t>
  </si>
  <si>
    <t>930.000,00</t>
  </si>
  <si>
    <t>PRIODE 4 JUNI 2015 - 9 JUNI 2015</t>
  </si>
  <si>
    <t>Keterangan</t>
  </si>
  <si>
    <t>Cabang</t>
  </si>
  <si>
    <t>Jumlah</t>
  </si>
  <si>
    <t>Saldo</t>
  </si>
  <si>
    <t>'01/07</t>
  </si>
  <si>
    <t>TRSF E-BANKING CR  0107/FTSCY/WS95011         200000.00bukber bpj        TRIE PUSPITASARI</t>
  </si>
  <si>
    <t>'0000</t>
  </si>
  <si>
    <t>CR</t>
  </si>
  <si>
    <t>TRSF E-BANKING CR  0107/FTSCY/WS95011         100000.00buka bersama bpj  TSULATSIAH MAHARAN</t>
  </si>
  <si>
    <t>TRSF E-BANKING CR  07/01 710Z1       JESY ANINDYA TALIT</t>
  </si>
  <si>
    <t>TRSF E-BANKING CR  0107/FTSCY/WS95011         200000.00bantuan baksos    bukber            IRVAN NOSTRADEMUS</t>
  </si>
  <si>
    <t>TRSF E-BANKING CR  0107/FTSCY/WS95011         150000.00Bukber BPJ        LuluZulfaFriska LULU HERFINDA</t>
  </si>
  <si>
    <t>TRSF E-BANKING CR  07/01 83051       DAFTAR BUKBER BANOY                 NINUK SAWITRI</t>
  </si>
  <si>
    <t>TRSF E-BANKING CR  01/07  WSID:17311 ADI WIJAYA</t>
  </si>
  <si>
    <t>TRSF E-BANKING CR  01/07  WSID:293E1 DLUHA ULINNUHA</t>
  </si>
  <si>
    <t>TRSF E-BANKING CR  01/07  WSID:092N1 HAMIM SAZADAH</t>
  </si>
  <si>
    <t>ND - LAINNYA       BY KEY 21238489   65</t>
  </si>
  <si>
    <t>'0475</t>
  </si>
  <si>
    <t>DB</t>
  </si>
  <si>
    <t>TRSF E-BANKING CR  07/01 95031       BPJ 9             REZKY PERMATA SARI</t>
  </si>
  <si>
    <t>TRSF E-BANKING CR  01/07  WSID:076E1 SUPRIHATIN</t>
  </si>
  <si>
    <t>TRSF E-BANKING CR  01/07  WSID:415V1 IRRAN</t>
  </si>
  <si>
    <t>TRSF E-BANKING CR  01/07  WSID:029O1 RINA MARYANI</t>
  </si>
  <si>
    <t>TRSF E-BANKING CR  0107/FTSCY/WS95011         200000.00Donasi            Bpj bukber 4juli  ULFA NUR MAIDA</t>
  </si>
  <si>
    <t>TRSF E-BANKING CR  0107/FTSCY/WS95011         100000.00BPJ..             SYAFITRI</t>
  </si>
  <si>
    <t>'02/07</t>
  </si>
  <si>
    <t>TRSF E-BANKING CR  0207/FTSCY/WS95011         200000.00SUDARJONO</t>
  </si>
  <si>
    <t>TRSF E-BANKING CR  0207/FTSCY/WS95011         200000.00YULI INDRIANTINI</t>
  </si>
  <si>
    <t>TRSF E-BANKING CR  07/02 95031       BUKBER U  2 ORG   YUTI MARLIANTI</t>
  </si>
  <si>
    <t>TRSF E-BANKING CR  02/07  WSID:49071 INDRO PRIHATNO</t>
  </si>
  <si>
    <t>TRSF E-BANKING CR  07/02 74731       DOONASI BUKBER BPJ *BPJ RT4*        INDANNA ZULFAH</t>
  </si>
  <si>
    <t>TRSF E-BANKING CR  07/02 74731       REGGIST BUKBER BPJ *DILA+SISKA*     INDANNA ZULFAH</t>
  </si>
  <si>
    <t>TRSF E-BANKING CR  02/07  WSID:45341 GEMI TASLI</t>
  </si>
  <si>
    <t>TRSF E-BANKING CR  02/07  WSID:Z4281 DWI WINARNI</t>
  </si>
  <si>
    <t>TRSF E-BANKING CR  07/02 709A1       BACKPACK          DJANU ISKANDAR PRA</t>
  </si>
  <si>
    <t>SWITCHING CR       TRANSFER   DR 009 SDRI  IIN  INDRIANMASJID AGUN</t>
  </si>
  <si>
    <t>'0998</t>
  </si>
  <si>
    <t>SWITCHING CR       TRANSFER   DR 009 SDR SDR RENDI  AGUSPBU 341513</t>
  </si>
  <si>
    <t>TRSF E-BANKING CR  02/07  WSID:44911 RUSMIYANA</t>
  </si>
  <si>
    <t>TRSF E-BANKING CR  02/07  WSID:026G1 LINAGI S</t>
  </si>
  <si>
    <t>'03/07</t>
  </si>
  <si>
    <t>TRSF E-BANKING CR  0207/FTSCY/WS95011         100000.00YULIASTUTI</t>
  </si>
  <si>
    <t>TRSF E-BANKING CR  0207/FTSCY/WS95011          50000.00Bukber Nurhasanah SYAHBANIAR ROFIAH</t>
  </si>
  <si>
    <t>TRSF E-BANKING CR  07/02 95031       BUKBER            RIRIN KATRIN</t>
  </si>
  <si>
    <t>TRSF E-BANKING CR  0307/FTSCY/WS95011         100000.00Sumbangan Yatim   Nurhasanah        SYAHBANIAR ROFIAH</t>
  </si>
  <si>
    <t>TRSF E-BANKING CR  07/03 73701       TEDJA DONASI DAN REGISTER           YUDHISTIRA DWI PUT</t>
  </si>
  <si>
    <t>TRSF E-BANKING CR  07/03 73701       YUDHIS PANITIA    YUDHISTIRA DWI PUT</t>
  </si>
  <si>
    <t>TRSF E-BANKING CR  07/03 73701       SHENDA REGISTER BAKSOS BPJ          YUDHISTIRA DWI PUT</t>
  </si>
  <si>
    <t>TRSF E-BANKING CR  0307/FTSCY/WS95011         100000.00Donasi Baksos BPJ DESSYANTHIE</t>
  </si>
  <si>
    <t>SWITCHING CR       TRANSFER   DR 002 HINDAR BAYA       9825-CIPINA</t>
  </si>
  <si>
    <t>TRSF E-BANKING CR  07/03 83411       SUMBANGAN PANTI ASUHAN              JUNAEDI</t>
  </si>
  <si>
    <t>TRSF E-BANKING CR  07/03 95031       ERI               DIAN SEPALAWATI SK</t>
  </si>
  <si>
    <t>TRSF E-BANKING CR  0307/FTSCY/WS95011          50000.00V WULAN SARI</t>
  </si>
  <si>
    <t>SWITCHING CR       TRANSFER   DR 002 WAHYU HIDAYAH     3302 - UNIT</t>
  </si>
  <si>
    <t>TRSF E-BANKING CR  0307/FTSCY/WS95011          50000.00KARTIKA SARI</t>
  </si>
  <si>
    <t>TRSF E-BANKING CR  07/03 95031       SERATUS RIBU RUPIAH                 BAYU AKBAR NUGRAHA</t>
  </si>
  <si>
    <t>SWITCHING CR       TRANSFER   DR 013 TEGUH YULIONO     PERMATA</t>
  </si>
  <si>
    <t>TRSF E-BANKING CR  03/07  WSID:386X1 SHOIM ASYHAR</t>
  </si>
  <si>
    <t>SWITCHING CR       TANGGAL :04/07    TRANSFER   DR 022 IKA SRI HARTINI   112.215.64.</t>
  </si>
  <si>
    <t>TRSF E-BANKING CR  TANGGAL :04/07    04/07  WSID:53331 NUR'AINI AGUSTIN</t>
  </si>
  <si>
    <t>TRSF E-BANKING CR  TANGGAL :04/07    04/07  WSID:098Z1 NOVIAR TRIANSYAH</t>
  </si>
  <si>
    <t>=</t>
  </si>
  <si>
    <t>10.595.653</t>
  </si>
  <si>
    <t>LAPORAN MUTASI REKENING BANK BCA</t>
  </si>
  <si>
    <t xml:space="preserve"> NO. REK : 2990-406-572  A.N DEDE ROPIAH</t>
  </si>
  <si>
    <t>06/07</t>
  </si>
  <si>
    <t>PRIODE 1 JULI 2015 - 6 JULI 2015</t>
  </si>
  <si>
    <t>'01/06</t>
  </si>
  <si>
    <t>SWITCHING CR TRANSFER   DR 009 SDRI DEDE  ROPIAH STASIUN TAN</t>
  </si>
  <si>
    <t>SWITCHING BIAYA INQ  DI 009 STASIUN TANAH ABAN</t>
  </si>
  <si>
    <t>SWITCHING DB TRANSFER   KE 008 ASTUTI            BANK CENTRA</t>
  </si>
  <si>
    <t>SWITCHING DB BIAYA TXN  KE 008 ASTUTI            BANK CENTRA</t>
  </si>
  <si>
    <t>'03/06</t>
  </si>
  <si>
    <t>TRSF E-BANKING CR 06/03  WSID:198U1 DEDE ROPIAH</t>
  </si>
  <si>
    <t>'08/06</t>
  </si>
  <si>
    <t>TRSF E-BANKING CR 06/08 95031       RAMADHAN PENUH MAKNA BERSAMA BPJ    ROMLAH</t>
  </si>
  <si>
    <t>TRSF E-BANKING CR 0806/FTSCY/WS95011          50000.00RAMADHAN PENUH MAKBPJ               GUSTI AYU PUTRI</t>
  </si>
  <si>
    <t>'7340</t>
  </si>
  <si>
    <t>'09/06</t>
  </si>
  <si>
    <t>SWITCHING BIAYA INQ  DI 002 9824-ALFAMART CIPU</t>
  </si>
  <si>
    <t>'10/06</t>
  </si>
  <si>
    <t>DB OTOMATIS KOR BIAYA W/D     SWIT</t>
  </si>
  <si>
    <t>'17/06</t>
  </si>
  <si>
    <t>TRSF E-BANKING CR 1706/FTSCY/WS95011          50000.00Bukber BPJ 4 Juli DARMAWATI L SITUMO</t>
  </si>
  <si>
    <t>'5770</t>
  </si>
  <si>
    <t>'18/06</t>
  </si>
  <si>
    <t>TRSF E-BANKING CR 06/18 95031       LIS DARNA</t>
  </si>
  <si>
    <t>'19/06</t>
  </si>
  <si>
    <t xml:space="preserve">BIAYA ADM </t>
  </si>
  <si>
    <t>'22/06</t>
  </si>
  <si>
    <t>SWITCHING TANGGAL :20/06    BIAYA INQ  DI 009 KLN PONDOK PINANG</t>
  </si>
  <si>
    <t>SWITCHING CR TANGGAL :20/06    TRANSFER   DR 111 DITHA FEBRIYANI   RS ISLAM AT</t>
  </si>
  <si>
    <t>DB OTOMATIS TANGGAL :21/06    KOR BIAYA W/D     SWIT</t>
  </si>
  <si>
    <t>TRSF E-BANKING CR 06/21 95031       STANZHA BAKSOS    YULIANA STANZHA</t>
  </si>
  <si>
    <t>TRSF E-BANKING CR 06/22 78901       SUMBANGAN CAMPCER NINUK SAWITRI</t>
  </si>
  <si>
    <t>TRSF E-BANKING CR 06/22 78901       DAFTAR BAKSOS     NINUK SAWITRI</t>
  </si>
  <si>
    <t>'24/06</t>
  </si>
  <si>
    <t>TRSF E-BANKING CR 06/24  WSID:42211 ENDAH SRI PONCOWAT</t>
  </si>
  <si>
    <t>'25/06</t>
  </si>
  <si>
    <t>TRSF E-BANKING CR 06/25  WSID:249J1 ULFAH ROBIATUL SOL</t>
  </si>
  <si>
    <t>SWITCHING CR TRANSFER   DR 011 FERDINAND A TAIDI MALL AMBASS</t>
  </si>
  <si>
    <t>'26/06</t>
  </si>
  <si>
    <t>TRSF E-BANKING CR 06/26 95031       NURTASYA RURI</t>
  </si>
  <si>
    <t>SWITCHING CR TRANSFER   DR 013 SUTIJAN           P.GADUNG TR</t>
  </si>
  <si>
    <t>TRSF E-BANKING CR 06/26  WSID:47601 LULUD SUCI MAHARIN</t>
  </si>
  <si>
    <t>TRSF E-BANKING CR 06/26  WSID:63951 ELOK PRIHANDINI</t>
  </si>
  <si>
    <t>'29/06</t>
  </si>
  <si>
    <t>TRSF E-BANKING CR TANGGAL :27/06    27/06 /WSID:026H10AFIT HENDRAWAN</t>
  </si>
  <si>
    <t>TRSF E-BANKING CR 06/27 95031       BUKBER BPJ        SRI MULYANI</t>
  </si>
  <si>
    <t>TRSF E-BANKING CR TANGGAL :28/06    06/28  WSID:50581 LUTFI ROBBY WAHYON</t>
  </si>
  <si>
    <t>SWITCHING BIAYA INQ  DI 002 9824-IINDMRT CIPUT</t>
  </si>
  <si>
    <t>SWITCHING CR TRANSFER   DR 022 IKA SRI HARTINI   202.158.21.</t>
  </si>
  <si>
    <t>TRSF E-BANKING CR 2906/FTSCY/WS95011          50000.00REZKI PUTERA RUSIA</t>
  </si>
  <si>
    <t>'5035</t>
  </si>
  <si>
    <t>SWITCHING CR TRANSFER   DR 536 ISLAMI RIDWAN    BCASYARIAH</t>
  </si>
  <si>
    <t xml:space="preserve">SETORAN TUNAI </t>
  </si>
  <si>
    <t>'5680</t>
  </si>
  <si>
    <t>TRSF E-BANKING CR 2906/FTSCY/WS95011          50013.00Bukber BPJ Suhir  SUHIR PURWADI</t>
  </si>
  <si>
    <t>'0007</t>
  </si>
  <si>
    <t>SWITCHING CR TRANSFER   DR 002 MOCH AMY TELLA    0092-TIARA</t>
  </si>
  <si>
    <t>TRSF E-BANKING CR 06/29  WSID:01341 EFTA TIARA</t>
  </si>
  <si>
    <t>TRSF E-BANKING CR 06/29 95031       BUKBER BPJ        RATNAWATY</t>
  </si>
  <si>
    <t>TRSF E-BANKING CR 06/29  WSID:47551 NUR HIDAYAT</t>
  </si>
  <si>
    <t>'30/06</t>
  </si>
  <si>
    <t>TRSF E-BANKING CR 06/30  WSID:62971 ASHRUL HIDAYAT</t>
  </si>
  <si>
    <t>TRSF E-BANKING CR 06/30  WSID:01231 TOMI SOLIQIN</t>
  </si>
  <si>
    <t>TRSF E-BANKING CR 06/30 95031       BUKBER BPJ        RAHMADANI</t>
  </si>
  <si>
    <t>TRSF E-BANKING CR 06/30  WSID:213F1 RIZA FIRMANSYAH</t>
  </si>
  <si>
    <t>TRSF E-BANKING CR 06/30  WSID:415F1 RIZKY NOVANDRI SH</t>
  </si>
  <si>
    <t>TRSF E-BANKING CR 06/30 95031       KHULAIFA HANIM</t>
  </si>
  <si>
    <t>TRSF E-BANKING CR 06/30  WSID:018B1 MOH RAMDHANI</t>
  </si>
  <si>
    <t>TRSF E-BANKING CR 06/30  WSID:52791 EKO PURWANTO</t>
  </si>
  <si>
    <t>PRIODE 8 JUNI 2015 - 30 JUNI 2015</t>
  </si>
  <si>
    <t>CASH KE MUHAMAD SAHLI</t>
  </si>
  <si>
    <t>TRANSFORTASI GOODIE BAG KE LOKASI BUKBER</t>
  </si>
  <si>
    <t xml:space="preserve">1 PAK AMPLOP ISI 100 PCS </t>
  </si>
  <si>
    <t>2 PCS MAP</t>
  </si>
  <si>
    <t xml:space="preserve">10 PCS PEMBUNGKUS KADO </t>
  </si>
  <si>
    <t>1 LAKBAN</t>
  </si>
  <si>
    <t xml:space="preserve">2 PCS  BUFF </t>
  </si>
  <si>
    <t xml:space="preserve">LAPORAN PENGELUARAN </t>
  </si>
  <si>
    <t>TRANSFORTASI SEKOLAH BERSAMA PEJATEN</t>
  </si>
  <si>
    <t>PENDAMPING YATIM PIATU SEKOLAH BERSAMA PEJATEN</t>
  </si>
  <si>
    <t>TRANSFORTASI YATIM PIATU NURUL YAKIN</t>
  </si>
  <si>
    <t>PENDAMPING YATIM PIATU NURUL YAKIN</t>
  </si>
  <si>
    <t>ANAK YATIM PIATU (YUSUFIAH, SEKOLAH BERSAMA PEJATEN, NURUL YAKIN DAN NURUL IKHLAS)</t>
  </si>
  <si>
    <t>BUKA BERSAMA BPJ</t>
  </si>
  <si>
    <t>4 JULI 2015</t>
  </si>
  <si>
    <t>TRANSFER KE REK MANDIRI RIZKI NURUL QOMARIAH</t>
  </si>
  <si>
    <t xml:space="preserve">TOTAL SUMBANGAN </t>
  </si>
  <si>
    <t>SUMARRY TOTAL SUMBANGAN</t>
  </si>
  <si>
    <t>DD</t>
  </si>
  <si>
    <t>SUMBANGAN  3 PANTI</t>
  </si>
  <si>
    <t>- UANG TUNAI @Rp. 6500.000</t>
  </si>
  <si>
    <t>- BERAS @50KG</t>
  </si>
  <si>
    <t>TRANSFER BIAYA KONSUMSI DARI REK. MANDIRI</t>
  </si>
  <si>
    <t>PELUNASAN KONSUMSI</t>
  </si>
  <si>
    <t>CASH DARI EDI</t>
  </si>
  <si>
    <t>CASH DARI SAHLI</t>
  </si>
  <si>
    <t>TOTAL DI DEDE</t>
  </si>
  <si>
    <t>KET</t>
  </si>
  <si>
    <t>RIZKI</t>
  </si>
  <si>
    <t>PUTRA</t>
  </si>
  <si>
    <t xml:space="preserve">TOTAL PENGELUARAN </t>
  </si>
  <si>
    <t>ALOKASI SISA SUMBANGAN</t>
  </si>
  <si>
    <t>TRANSPORTASI 3 PANTI</t>
  </si>
  <si>
    <t>DOKUMENTASI LAPORAN LPJ BUKBER</t>
  </si>
  <si>
    <t>KENANGAN -KENANGAN PIAGAM UNTUK 3 PANTI</t>
  </si>
  <si>
    <t>sisa di qq</t>
  </si>
  <si>
    <t>masuk ke rekap dd</t>
  </si>
  <si>
    <t>dd</t>
  </si>
  <si>
    <t>belum bayar ke dd</t>
  </si>
  <si>
    <t>SISA ALOKASI DANA</t>
  </si>
  <si>
    <t>TOTAL ALOKASI DANA</t>
  </si>
  <si>
    <t>SUMBANGAN KAS BPJ</t>
  </si>
  <si>
    <t>SISA UANG DI DEDE</t>
  </si>
  <si>
    <t>PENGELUARAN PAKAI UANG DI DEDE</t>
  </si>
  <si>
    <t>DP KONSUMSI PAKAI UANG QIQI</t>
  </si>
  <si>
    <t>BELI ATK PAKAI UANG SAHLI</t>
  </si>
  <si>
    <t>TOTAL</t>
  </si>
  <si>
    <t>KK</t>
  </si>
  <si>
    <t>KAS BPJ</t>
  </si>
  <si>
    <t>PRIODE 8 JUNI 2015 - 6 JULI 2015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</si>
</sst>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4" formatCode="_([$Rp-421]* #,##0_);_([$Rp-421]* \(#,##0\);_([$Rp-421]* &quot;-&quot;_);_(@_)"/>
    <numFmt numFmtId="165" formatCode="#,##0;[Red]#,##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164" fontId="2" fillId="0" borderId="8" xfId="0" applyNumberFormat="1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1" xfId="0" quotePrefix="1" applyFont="1" applyBorder="1" applyAlignment="1">
      <alignment vertical="top" wrapText="1"/>
    </xf>
    <xf numFmtId="11" fontId="2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8" fillId="7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164" fontId="2" fillId="0" borderId="1" xfId="0" quotePrefix="1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horizontal="left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/>
    <xf numFmtId="164" fontId="8" fillId="6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8" fillId="3" borderId="4" xfId="0" applyNumberFormat="1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2" fontId="2" fillId="0" borderId="1" xfId="0" applyNumberFormat="1" applyFont="1" applyBorder="1" applyAlignment="1">
      <alignment horizontal="left" vertical="top" wrapText="1"/>
    </xf>
    <xf numFmtId="42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2" fontId="2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42" fontId="8" fillId="3" borderId="1" xfId="0" applyNumberFormat="1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quotePrefix="1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42" fontId="8" fillId="3" borderId="0" xfId="0" applyNumberFormat="1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42" fontId="0" fillId="3" borderId="1" xfId="0" applyNumberFormat="1" applyFill="1" applyBorder="1" applyAlignment="1">
      <alignment vertical="top" wrapText="1"/>
    </xf>
    <xf numFmtId="164" fontId="8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9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wrapText="1"/>
    </xf>
    <xf numFmtId="164" fontId="8" fillId="9" borderId="1" xfId="0" applyNumberFormat="1" applyFont="1" applyFill="1" applyBorder="1" applyAlignment="1">
      <alignment wrapText="1"/>
    </xf>
    <xf numFmtId="42" fontId="2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wrapText="1"/>
    </xf>
    <xf numFmtId="0" fontId="8" fillId="8" borderId="0" xfId="0" applyFont="1" applyFill="1" applyAlignment="1">
      <alignment vertical="top" wrapText="1"/>
    </xf>
    <xf numFmtId="0" fontId="8" fillId="8" borderId="0" xfId="0" applyFont="1" applyFill="1" applyAlignment="1">
      <alignment horizontal="left" vertical="top" wrapText="1"/>
    </xf>
    <xf numFmtId="164" fontId="8" fillId="8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8" borderId="0" xfId="0" applyFont="1" applyFill="1" applyAlignment="1">
      <alignment horizontal="center" vertical="top" wrapText="1"/>
    </xf>
    <xf numFmtId="164" fontId="2" fillId="8" borderId="0" xfId="0" applyNumberFormat="1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0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164" fontId="0" fillId="8" borderId="0" xfId="0" applyNumberFormat="1" applyFont="1" applyFill="1" applyAlignment="1">
      <alignment horizontal="center" vertical="top" wrapText="1"/>
    </xf>
    <xf numFmtId="42" fontId="8" fillId="8" borderId="1" xfId="0" applyNumberFormat="1" applyFont="1" applyFill="1" applyBorder="1" applyAlignment="1">
      <alignment horizontal="left" vertical="top" wrapText="1"/>
    </xf>
    <xf numFmtId="42" fontId="2" fillId="8" borderId="1" xfId="0" applyNumberFormat="1" applyFont="1" applyFill="1" applyBorder="1" applyAlignment="1">
      <alignment vertical="top" wrapText="1"/>
    </xf>
    <xf numFmtId="42" fontId="2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I157"/>
  <sheetViews>
    <sheetView tabSelected="1" topLeftCell="A139" workbookViewId="0">
      <selection activeCell="H159" sqref="H159"/>
    </sheetView>
  </sheetViews>
  <sheetFormatPr defaultRowHeight="14.25"/>
  <cols>
    <col min="1" max="1" width="1.42578125" style="61" customWidth="1"/>
    <col min="2" max="2" width="4.42578125" style="49" customWidth="1"/>
    <col min="3" max="3" width="21" style="28" customWidth="1"/>
    <col min="4" max="4" width="16" style="8" customWidth="1"/>
    <col min="5" max="5" width="15.42578125" style="8" customWidth="1"/>
    <col min="6" max="6" width="15.140625" style="8" customWidth="1"/>
    <col min="7" max="7" width="15.85546875" style="49" customWidth="1"/>
    <col min="8" max="8" width="14.42578125" style="49" customWidth="1"/>
    <col min="9" max="9" width="12" style="49" customWidth="1"/>
    <col min="10" max="16384" width="9.140625" style="61"/>
  </cols>
  <sheetData>
    <row r="2" spans="2:9" ht="19.5" customHeight="1">
      <c r="B2" s="164" t="s">
        <v>61</v>
      </c>
      <c r="C2" s="164"/>
      <c r="D2" s="164"/>
      <c r="E2" s="164"/>
      <c r="F2" s="164"/>
      <c r="G2" s="164"/>
      <c r="H2" s="164"/>
      <c r="I2" s="164"/>
    </row>
    <row r="3" spans="2:9" ht="19.5" customHeight="1">
      <c r="B3" s="164" t="s">
        <v>203</v>
      </c>
      <c r="C3" s="164"/>
      <c r="D3" s="164"/>
      <c r="E3" s="164"/>
      <c r="F3" s="164"/>
      <c r="G3" s="164"/>
      <c r="H3" s="164"/>
      <c r="I3" s="164"/>
    </row>
    <row r="4" spans="2:9" ht="19.5" customHeight="1">
      <c r="B4" s="164" t="s">
        <v>202</v>
      </c>
      <c r="C4" s="164"/>
      <c r="D4" s="164"/>
      <c r="E4" s="164"/>
      <c r="F4" s="164"/>
      <c r="G4" s="164"/>
      <c r="H4" s="164"/>
      <c r="I4" s="164"/>
    </row>
    <row r="5" spans="2:9" ht="19.5" customHeight="1">
      <c r="B5" s="164" t="s">
        <v>554</v>
      </c>
      <c r="C5" s="164"/>
      <c r="D5" s="164"/>
      <c r="E5" s="164"/>
      <c r="F5" s="164"/>
      <c r="G5" s="164"/>
      <c r="H5" s="164"/>
      <c r="I5" s="164"/>
    </row>
    <row r="6" spans="2:9" ht="15.75" customHeight="1">
      <c r="B6" s="48"/>
      <c r="C6" s="48"/>
      <c r="D6" s="48"/>
      <c r="E6" s="48"/>
      <c r="F6" s="48"/>
      <c r="G6" s="48"/>
      <c r="H6" s="48"/>
      <c r="I6" s="48"/>
    </row>
    <row r="7" spans="2:9">
      <c r="B7" s="166"/>
      <c r="C7" s="166"/>
      <c r="D7" s="166"/>
      <c r="E7" s="166"/>
      <c r="F7" s="166"/>
      <c r="G7" s="166"/>
      <c r="H7" s="166"/>
    </row>
    <row r="8" spans="2:9" ht="17.25" customHeight="1">
      <c r="B8" s="167" t="s">
        <v>0</v>
      </c>
      <c r="C8" s="167" t="s">
        <v>1</v>
      </c>
      <c r="D8" s="167" t="s">
        <v>15</v>
      </c>
      <c r="E8" s="167" t="s">
        <v>64</v>
      </c>
      <c r="F8" s="167"/>
      <c r="G8" s="167" t="s">
        <v>66</v>
      </c>
      <c r="H8" s="167" t="s">
        <v>67</v>
      </c>
      <c r="I8" s="167" t="s">
        <v>68</v>
      </c>
    </row>
    <row r="9" spans="2:9" s="104" customFormat="1" ht="32.25" customHeight="1">
      <c r="B9" s="167"/>
      <c r="C9" s="167"/>
      <c r="D9" s="167"/>
      <c r="E9" s="50" t="s">
        <v>65</v>
      </c>
      <c r="F9" s="50" t="s">
        <v>64</v>
      </c>
      <c r="G9" s="167"/>
      <c r="H9" s="167"/>
      <c r="I9" s="167"/>
    </row>
    <row r="10" spans="2:9" s="105" customFormat="1" ht="28.5" customHeight="1">
      <c r="B10" s="15" t="s">
        <v>4</v>
      </c>
      <c r="C10" s="29" t="s">
        <v>151</v>
      </c>
      <c r="D10" s="29"/>
      <c r="E10" s="29"/>
      <c r="F10" s="29"/>
      <c r="G10" s="29"/>
      <c r="H10" s="29"/>
      <c r="I10" s="29"/>
    </row>
    <row r="11" spans="2:9" s="106" customFormat="1" ht="28.5" customHeight="1">
      <c r="B11" s="16">
        <v>1</v>
      </c>
      <c r="C11" s="17" t="s">
        <v>70</v>
      </c>
      <c r="D11" s="18">
        <v>70000</v>
      </c>
      <c r="E11" s="18">
        <v>20000</v>
      </c>
      <c r="F11" s="18">
        <v>10000</v>
      </c>
      <c r="G11" s="19">
        <f>D11+E11+F11</f>
        <v>100000</v>
      </c>
      <c r="H11" s="16" t="s">
        <v>154</v>
      </c>
      <c r="I11" s="16">
        <v>1</v>
      </c>
    </row>
    <row r="12" spans="2:9" s="106" customFormat="1" ht="28.5" customHeight="1">
      <c r="B12" s="16">
        <v>2</v>
      </c>
      <c r="C12" s="17" t="s">
        <v>71</v>
      </c>
      <c r="D12" s="18">
        <v>20000</v>
      </c>
      <c r="E12" s="18">
        <v>20000</v>
      </c>
      <c r="F12" s="18">
        <v>10000</v>
      </c>
      <c r="G12" s="19">
        <v>50000</v>
      </c>
      <c r="H12" s="16" t="s">
        <v>153</v>
      </c>
      <c r="I12" s="16">
        <v>1</v>
      </c>
    </row>
    <row r="13" spans="2:9" s="106" customFormat="1" ht="28.5" customHeight="1">
      <c r="B13" s="16">
        <v>3</v>
      </c>
      <c r="C13" s="17" t="s">
        <v>72</v>
      </c>
      <c r="D13" s="18">
        <v>20000</v>
      </c>
      <c r="E13" s="18">
        <v>20000</v>
      </c>
      <c r="F13" s="18">
        <v>10000</v>
      </c>
      <c r="G13" s="19">
        <v>50000</v>
      </c>
      <c r="H13" s="16" t="s">
        <v>153</v>
      </c>
      <c r="I13" s="16">
        <v>1</v>
      </c>
    </row>
    <row r="14" spans="2:9" s="106" customFormat="1" ht="28.5" customHeight="1">
      <c r="B14" s="16">
        <v>4</v>
      </c>
      <c r="C14" s="17" t="s">
        <v>73</v>
      </c>
      <c r="D14" s="18">
        <v>50000</v>
      </c>
      <c r="E14" s="18">
        <v>20000</v>
      </c>
      <c r="F14" s="18">
        <v>10000</v>
      </c>
      <c r="G14" s="19">
        <v>80000</v>
      </c>
      <c r="H14" s="16" t="s">
        <v>152</v>
      </c>
      <c r="I14" s="16">
        <v>1</v>
      </c>
    </row>
    <row r="15" spans="2:9" s="106" customFormat="1" ht="28.5" customHeight="1">
      <c r="B15" s="16">
        <v>5</v>
      </c>
      <c r="C15" s="17" t="s">
        <v>74</v>
      </c>
      <c r="D15" s="18">
        <v>150000</v>
      </c>
      <c r="E15" s="18">
        <v>0</v>
      </c>
      <c r="F15" s="18">
        <v>0</v>
      </c>
      <c r="G15" s="19">
        <v>150000</v>
      </c>
      <c r="H15" s="16" t="s">
        <v>15</v>
      </c>
      <c r="I15" s="16">
        <v>0</v>
      </c>
    </row>
    <row r="16" spans="2:9" s="106" customFormat="1" ht="28.5" customHeight="1">
      <c r="B16" s="16">
        <v>6</v>
      </c>
      <c r="C16" s="17" t="s">
        <v>75</v>
      </c>
      <c r="D16" s="18">
        <v>70000</v>
      </c>
      <c r="E16" s="18">
        <v>20000</v>
      </c>
      <c r="F16" s="18">
        <v>10000</v>
      </c>
      <c r="G16" s="19">
        <v>100000</v>
      </c>
      <c r="H16" s="16" t="s">
        <v>154</v>
      </c>
      <c r="I16" s="16">
        <v>1</v>
      </c>
    </row>
    <row r="17" spans="2:9" s="106" customFormat="1" ht="28.5" customHeight="1">
      <c r="B17" s="16">
        <v>7</v>
      </c>
      <c r="C17" s="17" t="s">
        <v>76</v>
      </c>
      <c r="D17" s="18">
        <v>200000</v>
      </c>
      <c r="E17" s="77">
        <v>0</v>
      </c>
      <c r="F17" s="18">
        <v>0</v>
      </c>
      <c r="G17" s="19">
        <v>200000</v>
      </c>
      <c r="H17" s="16" t="s">
        <v>15</v>
      </c>
      <c r="I17" s="16">
        <v>0</v>
      </c>
    </row>
    <row r="18" spans="2:9" s="106" customFormat="1" ht="28.5" customHeight="1">
      <c r="B18" s="16">
        <v>8</v>
      </c>
      <c r="C18" s="17" t="s">
        <v>77</v>
      </c>
      <c r="D18" s="18">
        <v>20000</v>
      </c>
      <c r="E18" s="18">
        <v>20000</v>
      </c>
      <c r="F18" s="18">
        <v>10000</v>
      </c>
      <c r="G18" s="19">
        <v>50000</v>
      </c>
      <c r="H18" s="16" t="s">
        <v>153</v>
      </c>
      <c r="I18" s="16">
        <v>1</v>
      </c>
    </row>
    <row r="19" spans="2:9" s="106" customFormat="1" ht="28.5" customHeight="1">
      <c r="B19" s="16">
        <v>9</v>
      </c>
      <c r="C19" s="17" t="s">
        <v>78</v>
      </c>
      <c r="D19" s="18">
        <v>100000</v>
      </c>
      <c r="E19" s="18">
        <v>0</v>
      </c>
      <c r="F19" s="18">
        <v>0</v>
      </c>
      <c r="G19" s="19">
        <v>100000</v>
      </c>
      <c r="H19" s="16" t="s">
        <v>15</v>
      </c>
      <c r="I19" s="16">
        <v>0</v>
      </c>
    </row>
    <row r="20" spans="2:9" s="106" customFormat="1" ht="28.5" customHeight="1">
      <c r="B20" s="16">
        <v>10</v>
      </c>
      <c r="C20" s="17" t="s">
        <v>79</v>
      </c>
      <c r="D20" s="18">
        <v>20000</v>
      </c>
      <c r="E20" s="18">
        <v>20000</v>
      </c>
      <c r="F20" s="18">
        <v>10000</v>
      </c>
      <c r="G20" s="19">
        <v>50000</v>
      </c>
      <c r="H20" s="16" t="s">
        <v>153</v>
      </c>
      <c r="I20" s="16">
        <v>1</v>
      </c>
    </row>
    <row r="21" spans="2:9" s="106" customFormat="1" ht="28.5" customHeight="1">
      <c r="B21" s="16">
        <v>11</v>
      </c>
      <c r="C21" s="17" t="s">
        <v>80</v>
      </c>
      <c r="D21" s="18">
        <v>250000</v>
      </c>
      <c r="E21" s="18">
        <v>0</v>
      </c>
      <c r="F21" s="18">
        <v>0</v>
      </c>
      <c r="G21" s="19">
        <v>250000</v>
      </c>
      <c r="H21" s="16" t="s">
        <v>15</v>
      </c>
      <c r="I21" s="16">
        <v>0</v>
      </c>
    </row>
    <row r="22" spans="2:9" s="106" customFormat="1" ht="28.5" customHeight="1">
      <c r="B22" s="16">
        <v>12</v>
      </c>
      <c r="C22" s="17" t="s">
        <v>81</v>
      </c>
      <c r="D22" s="18">
        <v>20000</v>
      </c>
      <c r="E22" s="18">
        <v>20000</v>
      </c>
      <c r="F22" s="18">
        <v>10000</v>
      </c>
      <c r="G22" s="19">
        <v>50000</v>
      </c>
      <c r="H22" s="16" t="s">
        <v>11</v>
      </c>
      <c r="I22" s="16">
        <v>1</v>
      </c>
    </row>
    <row r="23" spans="2:9" s="106" customFormat="1" ht="28.5" customHeight="1">
      <c r="B23" s="16">
        <v>13</v>
      </c>
      <c r="C23" s="17" t="s">
        <v>82</v>
      </c>
      <c r="D23" s="18">
        <v>70000</v>
      </c>
      <c r="E23" s="18">
        <v>0</v>
      </c>
      <c r="F23" s="18">
        <v>0</v>
      </c>
      <c r="G23" s="19">
        <v>100000</v>
      </c>
      <c r="H23" s="16" t="s">
        <v>15</v>
      </c>
      <c r="I23" s="16">
        <v>1</v>
      </c>
    </row>
    <row r="24" spans="2:9" s="106" customFormat="1" ht="28.5" customHeight="1">
      <c r="B24" s="16">
        <v>14</v>
      </c>
      <c r="C24" s="17" t="s">
        <v>83</v>
      </c>
      <c r="D24" s="18">
        <v>100000</v>
      </c>
      <c r="E24" s="18">
        <v>0</v>
      </c>
      <c r="F24" s="18">
        <v>0</v>
      </c>
      <c r="G24" s="19">
        <v>100000</v>
      </c>
      <c r="H24" s="16" t="s">
        <v>15</v>
      </c>
      <c r="I24" s="16">
        <v>0</v>
      </c>
    </row>
    <row r="25" spans="2:9" s="106" customFormat="1" ht="28.5" customHeight="1">
      <c r="B25" s="16">
        <v>15</v>
      </c>
      <c r="C25" s="17" t="s">
        <v>84</v>
      </c>
      <c r="D25" s="18">
        <v>170000</v>
      </c>
      <c r="E25" s="18">
        <v>20000</v>
      </c>
      <c r="F25" s="18">
        <v>10000</v>
      </c>
      <c r="G25" s="19">
        <v>200000</v>
      </c>
      <c r="H25" s="16" t="s">
        <v>154</v>
      </c>
      <c r="I25" s="16">
        <v>1</v>
      </c>
    </row>
    <row r="26" spans="2:9" s="106" customFormat="1" ht="28.5" customHeight="1">
      <c r="B26" s="16">
        <v>16</v>
      </c>
      <c r="C26" s="17" t="s">
        <v>85</v>
      </c>
      <c r="D26" s="18">
        <v>50000</v>
      </c>
      <c r="E26" s="18">
        <v>0</v>
      </c>
      <c r="F26" s="18">
        <v>0</v>
      </c>
      <c r="G26" s="19">
        <v>50005</v>
      </c>
      <c r="H26" s="16" t="s">
        <v>15</v>
      </c>
      <c r="I26" s="16">
        <v>0</v>
      </c>
    </row>
    <row r="27" spans="2:9" s="106" customFormat="1" ht="28.5" customHeight="1">
      <c r="B27" s="16">
        <v>17</v>
      </c>
      <c r="C27" s="17" t="s">
        <v>86</v>
      </c>
      <c r="D27" s="18">
        <v>170000</v>
      </c>
      <c r="E27" s="18">
        <v>20000</v>
      </c>
      <c r="F27" s="18">
        <v>10000</v>
      </c>
      <c r="G27" s="19">
        <v>200000</v>
      </c>
      <c r="H27" s="16" t="s">
        <v>154</v>
      </c>
      <c r="I27" s="16">
        <v>1</v>
      </c>
    </row>
    <row r="28" spans="2:9" s="106" customFormat="1" ht="28.5" customHeight="1">
      <c r="B28" s="16">
        <v>18</v>
      </c>
      <c r="C28" s="17" t="s">
        <v>87</v>
      </c>
      <c r="D28" s="18">
        <f>G28-F28-E28</f>
        <v>70000</v>
      </c>
      <c r="E28" s="18">
        <v>20000</v>
      </c>
      <c r="F28" s="18">
        <v>10000</v>
      </c>
      <c r="G28" s="19">
        <v>100000</v>
      </c>
      <c r="H28" s="16" t="s">
        <v>154</v>
      </c>
      <c r="I28" s="16">
        <v>1</v>
      </c>
    </row>
    <row r="29" spans="2:9" s="106" customFormat="1" ht="28.5" customHeight="1">
      <c r="B29" s="16">
        <v>19</v>
      </c>
      <c r="C29" s="17" t="s">
        <v>88</v>
      </c>
      <c r="D29" s="18">
        <v>40000</v>
      </c>
      <c r="E29" s="18">
        <v>20000</v>
      </c>
      <c r="F29" s="18">
        <v>10000</v>
      </c>
      <c r="G29" s="19">
        <v>70000</v>
      </c>
      <c r="H29" s="16" t="s">
        <v>153</v>
      </c>
      <c r="I29" s="16">
        <v>1</v>
      </c>
    </row>
    <row r="30" spans="2:9" s="106" customFormat="1" ht="28.5" customHeight="1">
      <c r="B30" s="16">
        <v>20</v>
      </c>
      <c r="C30" s="17" t="s">
        <v>89</v>
      </c>
      <c r="D30" s="18">
        <f t="shared" ref="D30:D46" si="0">G30-F30-E30</f>
        <v>20000</v>
      </c>
      <c r="E30" s="18">
        <v>20000</v>
      </c>
      <c r="F30" s="18">
        <v>10000</v>
      </c>
      <c r="G30" s="19">
        <v>50000</v>
      </c>
      <c r="H30" s="16" t="s">
        <v>153</v>
      </c>
      <c r="I30" s="16">
        <v>1</v>
      </c>
    </row>
    <row r="31" spans="2:9" s="106" customFormat="1" ht="28.5" customHeight="1">
      <c r="B31" s="16">
        <v>21</v>
      </c>
      <c r="C31" s="17" t="s">
        <v>90</v>
      </c>
      <c r="D31" s="18">
        <f t="shared" si="0"/>
        <v>270000</v>
      </c>
      <c r="E31" s="18">
        <v>20000</v>
      </c>
      <c r="F31" s="18">
        <v>10000</v>
      </c>
      <c r="G31" s="19">
        <v>300000</v>
      </c>
      <c r="H31" s="16" t="s">
        <v>11</v>
      </c>
      <c r="I31" s="16">
        <v>1</v>
      </c>
    </row>
    <row r="32" spans="2:9" s="106" customFormat="1" ht="28.5" customHeight="1">
      <c r="B32" s="16">
        <v>22</v>
      </c>
      <c r="C32" s="17" t="s">
        <v>91</v>
      </c>
      <c r="D32" s="18">
        <f t="shared" si="0"/>
        <v>20000</v>
      </c>
      <c r="E32" s="18">
        <v>20000</v>
      </c>
      <c r="F32" s="18">
        <v>10000</v>
      </c>
      <c r="G32" s="19">
        <v>50000</v>
      </c>
      <c r="H32" s="16" t="s">
        <v>153</v>
      </c>
      <c r="I32" s="16">
        <v>1</v>
      </c>
    </row>
    <row r="33" spans="2:9" s="106" customFormat="1" ht="28.5" customHeight="1">
      <c r="B33" s="16">
        <v>23</v>
      </c>
      <c r="C33" s="17" t="s">
        <v>92</v>
      </c>
      <c r="D33" s="18">
        <f t="shared" si="0"/>
        <v>20013</v>
      </c>
      <c r="E33" s="18">
        <v>20000</v>
      </c>
      <c r="F33" s="18">
        <v>10000</v>
      </c>
      <c r="G33" s="19">
        <v>50013</v>
      </c>
      <c r="H33" s="16" t="s">
        <v>153</v>
      </c>
      <c r="I33" s="16">
        <v>1</v>
      </c>
    </row>
    <row r="34" spans="2:9" s="106" customFormat="1" ht="28.5" customHeight="1">
      <c r="B34" s="16">
        <v>24</v>
      </c>
      <c r="C34" s="17" t="s">
        <v>93</v>
      </c>
      <c r="D34" s="18">
        <f t="shared" si="0"/>
        <v>20000</v>
      </c>
      <c r="E34" s="18">
        <v>20000</v>
      </c>
      <c r="F34" s="18">
        <v>10000</v>
      </c>
      <c r="G34" s="19">
        <v>50000</v>
      </c>
      <c r="H34" s="16" t="s">
        <v>153</v>
      </c>
      <c r="I34" s="16">
        <v>1</v>
      </c>
    </row>
    <row r="35" spans="2:9" s="106" customFormat="1" ht="28.5" customHeight="1">
      <c r="B35" s="16">
        <v>25</v>
      </c>
      <c r="C35" s="17" t="s">
        <v>94</v>
      </c>
      <c r="D35" s="18">
        <f t="shared" si="0"/>
        <v>20000</v>
      </c>
      <c r="E35" s="18">
        <v>20000</v>
      </c>
      <c r="F35" s="18">
        <v>10000</v>
      </c>
      <c r="G35" s="19">
        <v>50000</v>
      </c>
      <c r="H35" s="16" t="s">
        <v>153</v>
      </c>
      <c r="I35" s="16">
        <v>1</v>
      </c>
    </row>
    <row r="36" spans="2:9" s="106" customFormat="1" ht="28.5" customHeight="1">
      <c r="B36" s="16">
        <v>26</v>
      </c>
      <c r="C36" s="17" t="s">
        <v>95</v>
      </c>
      <c r="D36" s="18">
        <f t="shared" si="0"/>
        <v>20000</v>
      </c>
      <c r="E36" s="18">
        <v>20000</v>
      </c>
      <c r="F36" s="18">
        <v>10000</v>
      </c>
      <c r="G36" s="19">
        <v>50000</v>
      </c>
      <c r="H36" s="16" t="s">
        <v>11</v>
      </c>
      <c r="I36" s="16">
        <v>1</v>
      </c>
    </row>
    <row r="37" spans="2:9" s="106" customFormat="1" ht="28.5" customHeight="1">
      <c r="B37" s="16">
        <v>27</v>
      </c>
      <c r="C37" s="17" t="s">
        <v>96</v>
      </c>
      <c r="D37" s="18">
        <f t="shared" si="0"/>
        <v>70000</v>
      </c>
      <c r="E37" s="18">
        <v>20000</v>
      </c>
      <c r="F37" s="18">
        <v>10000</v>
      </c>
      <c r="G37" s="19">
        <v>100000</v>
      </c>
      <c r="H37" s="16" t="s">
        <v>153</v>
      </c>
      <c r="I37" s="16">
        <v>1</v>
      </c>
    </row>
    <row r="38" spans="2:9" s="106" customFormat="1" ht="28.5" customHeight="1">
      <c r="B38" s="16">
        <v>28</v>
      </c>
      <c r="C38" s="17" t="s">
        <v>97</v>
      </c>
      <c r="D38" s="18">
        <f t="shared" si="0"/>
        <v>20000</v>
      </c>
      <c r="E38" s="18">
        <v>20000</v>
      </c>
      <c r="F38" s="18">
        <v>10000</v>
      </c>
      <c r="G38" s="19">
        <v>50000</v>
      </c>
      <c r="H38" s="16" t="s">
        <v>153</v>
      </c>
      <c r="I38" s="16">
        <v>1</v>
      </c>
    </row>
    <row r="39" spans="2:9" s="106" customFormat="1" ht="28.5" customHeight="1">
      <c r="B39" s="16">
        <v>29</v>
      </c>
      <c r="C39" s="17" t="s">
        <v>98</v>
      </c>
      <c r="D39" s="18">
        <f t="shared" si="0"/>
        <v>20000</v>
      </c>
      <c r="E39" s="18">
        <v>20000</v>
      </c>
      <c r="F39" s="18">
        <v>10000</v>
      </c>
      <c r="G39" s="19">
        <v>50000</v>
      </c>
      <c r="H39" s="16" t="s">
        <v>153</v>
      </c>
      <c r="I39" s="16">
        <v>1</v>
      </c>
    </row>
    <row r="40" spans="2:9" s="106" customFormat="1" ht="28.5" customHeight="1">
      <c r="B40" s="16">
        <v>30</v>
      </c>
      <c r="C40" s="17" t="s">
        <v>98</v>
      </c>
      <c r="D40" s="18">
        <f t="shared" si="0"/>
        <v>220000</v>
      </c>
      <c r="E40" s="18">
        <v>20000</v>
      </c>
      <c r="F40" s="18">
        <v>10000</v>
      </c>
      <c r="G40" s="19">
        <v>250000</v>
      </c>
      <c r="H40" s="16" t="s">
        <v>15</v>
      </c>
      <c r="I40" s="16">
        <v>0</v>
      </c>
    </row>
    <row r="41" spans="2:9" s="106" customFormat="1" ht="28.5" customHeight="1">
      <c r="B41" s="16">
        <v>31</v>
      </c>
      <c r="C41" s="17" t="s">
        <v>99</v>
      </c>
      <c r="D41" s="18">
        <f t="shared" si="0"/>
        <v>20000</v>
      </c>
      <c r="E41" s="18">
        <v>20000</v>
      </c>
      <c r="F41" s="18">
        <v>10000</v>
      </c>
      <c r="G41" s="19">
        <v>50000</v>
      </c>
      <c r="H41" s="16" t="s">
        <v>3</v>
      </c>
      <c r="I41" s="16">
        <v>1</v>
      </c>
    </row>
    <row r="42" spans="2:9" s="106" customFormat="1" ht="28.5" customHeight="1">
      <c r="B42" s="16">
        <v>32</v>
      </c>
      <c r="C42" s="17" t="s">
        <v>100</v>
      </c>
      <c r="D42" s="18">
        <f t="shared" si="0"/>
        <v>20000</v>
      </c>
      <c r="E42" s="18">
        <v>20000</v>
      </c>
      <c r="F42" s="18">
        <v>10000</v>
      </c>
      <c r="G42" s="19">
        <v>50000</v>
      </c>
      <c r="H42" s="16" t="s">
        <v>15</v>
      </c>
      <c r="I42" s="16">
        <v>0</v>
      </c>
    </row>
    <row r="43" spans="2:9" s="106" customFormat="1" ht="28.5" customHeight="1">
      <c r="B43" s="16">
        <v>33</v>
      </c>
      <c r="C43" s="17" t="s">
        <v>101</v>
      </c>
      <c r="D43" s="18">
        <f t="shared" si="0"/>
        <v>70000</v>
      </c>
      <c r="E43" s="18">
        <v>20000</v>
      </c>
      <c r="F43" s="18">
        <v>10000</v>
      </c>
      <c r="G43" s="19">
        <v>100000</v>
      </c>
      <c r="H43" s="16" t="s">
        <v>11</v>
      </c>
      <c r="I43" s="16">
        <v>1</v>
      </c>
    </row>
    <row r="44" spans="2:9" s="106" customFormat="1" ht="28.5" customHeight="1">
      <c r="B44" s="16">
        <v>34</v>
      </c>
      <c r="C44" s="17" t="s">
        <v>98</v>
      </c>
      <c r="D44" s="18">
        <f t="shared" si="0"/>
        <v>70000</v>
      </c>
      <c r="E44" s="18">
        <v>20000</v>
      </c>
      <c r="F44" s="18">
        <v>10000</v>
      </c>
      <c r="G44" s="19">
        <v>100000</v>
      </c>
      <c r="H44" s="16" t="s">
        <v>11</v>
      </c>
      <c r="I44" s="16">
        <v>1</v>
      </c>
    </row>
    <row r="45" spans="2:9" s="106" customFormat="1" ht="28.5" customHeight="1">
      <c r="B45" s="16">
        <v>35</v>
      </c>
      <c r="C45" s="17" t="s">
        <v>102</v>
      </c>
      <c r="D45" s="18">
        <f t="shared" si="0"/>
        <v>70000</v>
      </c>
      <c r="E45" s="18">
        <v>20000</v>
      </c>
      <c r="F45" s="18">
        <v>10000</v>
      </c>
      <c r="G45" s="19">
        <v>100000</v>
      </c>
      <c r="H45" s="16" t="s">
        <v>11</v>
      </c>
      <c r="I45" s="16">
        <v>1</v>
      </c>
    </row>
    <row r="46" spans="2:9" s="106" customFormat="1" ht="28.5" customHeight="1">
      <c r="B46" s="16">
        <v>36</v>
      </c>
      <c r="C46" s="17" t="s">
        <v>103</v>
      </c>
      <c r="D46" s="18">
        <f t="shared" si="0"/>
        <v>20000</v>
      </c>
      <c r="E46" s="18">
        <v>20000</v>
      </c>
      <c r="F46" s="18">
        <v>10000</v>
      </c>
      <c r="G46" s="19">
        <v>50000</v>
      </c>
      <c r="H46" s="16" t="s">
        <v>11</v>
      </c>
      <c r="I46" s="16">
        <v>1</v>
      </c>
    </row>
    <row r="47" spans="2:9" s="106" customFormat="1" ht="28.5" customHeight="1">
      <c r="B47" s="16">
        <v>37</v>
      </c>
      <c r="C47" s="17" t="s">
        <v>104</v>
      </c>
      <c r="D47" s="18">
        <f>G47-F47-E47</f>
        <v>70000</v>
      </c>
      <c r="E47" s="18">
        <v>20000</v>
      </c>
      <c r="F47" s="18">
        <v>10000</v>
      </c>
      <c r="G47" s="19">
        <v>100000</v>
      </c>
      <c r="H47" s="16" t="s">
        <v>154</v>
      </c>
      <c r="I47" s="16">
        <v>1</v>
      </c>
    </row>
    <row r="48" spans="2:9" s="106" customFormat="1" ht="28.5" customHeight="1">
      <c r="B48" s="16">
        <v>38</v>
      </c>
      <c r="C48" s="17" t="s">
        <v>105</v>
      </c>
      <c r="D48" s="18">
        <f t="shared" ref="D48:D51" si="1">G48-F48-E48</f>
        <v>170000</v>
      </c>
      <c r="E48" s="18">
        <v>20000</v>
      </c>
      <c r="F48" s="18">
        <v>10000</v>
      </c>
      <c r="G48" s="19">
        <v>200000</v>
      </c>
      <c r="H48" s="16" t="s">
        <v>11</v>
      </c>
      <c r="I48" s="16">
        <v>1</v>
      </c>
    </row>
    <row r="49" spans="2:9" s="106" customFormat="1" ht="28.5" customHeight="1">
      <c r="B49" s="16">
        <v>39</v>
      </c>
      <c r="C49" s="17" t="s">
        <v>106</v>
      </c>
      <c r="D49" s="18">
        <f t="shared" si="1"/>
        <v>70000</v>
      </c>
      <c r="E49" s="18">
        <v>20000</v>
      </c>
      <c r="F49" s="18">
        <v>10000</v>
      </c>
      <c r="G49" s="19">
        <v>100000</v>
      </c>
      <c r="H49" s="16" t="s">
        <v>11</v>
      </c>
      <c r="I49" s="16">
        <v>1</v>
      </c>
    </row>
    <row r="50" spans="2:9" s="106" customFormat="1" ht="28.5" customHeight="1">
      <c r="B50" s="16">
        <v>40</v>
      </c>
      <c r="C50" s="17" t="s">
        <v>107</v>
      </c>
      <c r="D50" s="18">
        <f t="shared" si="1"/>
        <v>20000</v>
      </c>
      <c r="E50" s="18">
        <v>20000</v>
      </c>
      <c r="F50" s="18">
        <v>10000</v>
      </c>
      <c r="G50" s="19">
        <v>50000</v>
      </c>
      <c r="H50" s="16" t="s">
        <v>11</v>
      </c>
      <c r="I50" s="16">
        <v>1</v>
      </c>
    </row>
    <row r="51" spans="2:9" s="106" customFormat="1" ht="28.5" customHeight="1">
      <c r="B51" s="16">
        <v>41</v>
      </c>
      <c r="C51" s="17" t="s">
        <v>108</v>
      </c>
      <c r="D51" s="18">
        <f t="shared" si="1"/>
        <v>170000</v>
      </c>
      <c r="E51" s="18">
        <v>20000</v>
      </c>
      <c r="F51" s="18">
        <v>10000</v>
      </c>
      <c r="G51" s="19">
        <v>200000</v>
      </c>
      <c r="H51" s="16" t="s">
        <v>154</v>
      </c>
      <c r="I51" s="16">
        <v>1</v>
      </c>
    </row>
    <row r="52" spans="2:9" s="106" customFormat="1" ht="28.5" customHeight="1">
      <c r="B52" s="16">
        <v>42</v>
      </c>
      <c r="C52" s="17" t="s">
        <v>110</v>
      </c>
      <c r="D52" s="18">
        <v>60000</v>
      </c>
      <c r="E52" s="18">
        <v>60000</v>
      </c>
      <c r="F52" s="18">
        <v>30000</v>
      </c>
      <c r="G52" s="19">
        <v>150000</v>
      </c>
      <c r="H52" s="16" t="s">
        <v>153</v>
      </c>
      <c r="I52" s="16">
        <v>3</v>
      </c>
    </row>
    <row r="53" spans="2:9" s="106" customFormat="1" ht="28.5" customHeight="1">
      <c r="B53" s="16">
        <v>43</v>
      </c>
      <c r="C53" s="17" t="s">
        <v>109</v>
      </c>
      <c r="D53" s="18">
        <f t="shared" ref="D53" si="2">G53-F53-E53</f>
        <v>120000</v>
      </c>
      <c r="E53" s="18">
        <v>20000</v>
      </c>
      <c r="F53" s="18">
        <v>10000</v>
      </c>
      <c r="G53" s="19">
        <v>150000</v>
      </c>
      <c r="H53" s="16" t="s">
        <v>154</v>
      </c>
      <c r="I53" s="16">
        <v>1</v>
      </c>
    </row>
    <row r="54" spans="2:9" s="106" customFormat="1" ht="28.5" customHeight="1">
      <c r="B54" s="16">
        <v>44</v>
      </c>
      <c r="C54" s="17" t="s">
        <v>111</v>
      </c>
      <c r="D54" s="18">
        <f>G54-F54-E54</f>
        <v>70000</v>
      </c>
      <c r="E54" s="18">
        <v>20000</v>
      </c>
      <c r="F54" s="18">
        <v>10000</v>
      </c>
      <c r="G54" s="19">
        <v>100000</v>
      </c>
      <c r="H54" s="16" t="s">
        <v>154</v>
      </c>
      <c r="I54" s="16">
        <v>1</v>
      </c>
    </row>
    <row r="55" spans="2:9" s="106" customFormat="1" ht="28.5" customHeight="1">
      <c r="B55" s="16">
        <v>45</v>
      </c>
      <c r="C55" s="17" t="s">
        <v>112</v>
      </c>
      <c r="D55" s="18">
        <f>G55-F55-E55</f>
        <v>70000</v>
      </c>
      <c r="E55" s="18">
        <v>20000</v>
      </c>
      <c r="F55" s="18">
        <v>10000</v>
      </c>
      <c r="G55" s="19">
        <v>100000</v>
      </c>
      <c r="H55" s="16" t="s">
        <v>153</v>
      </c>
      <c r="I55" s="16">
        <v>2</v>
      </c>
    </row>
    <row r="56" spans="2:9" s="106" customFormat="1" ht="28.5" customHeight="1">
      <c r="B56" s="16">
        <v>46</v>
      </c>
      <c r="C56" s="17" t="s">
        <v>113</v>
      </c>
      <c r="D56" s="18">
        <f>G56-F56-E56</f>
        <v>20000</v>
      </c>
      <c r="E56" s="18">
        <v>20000</v>
      </c>
      <c r="F56" s="18">
        <v>10000</v>
      </c>
      <c r="G56" s="19">
        <v>50000</v>
      </c>
      <c r="H56" s="16" t="s">
        <v>153</v>
      </c>
      <c r="I56" s="16">
        <v>1</v>
      </c>
    </row>
    <row r="57" spans="2:9" s="106" customFormat="1" ht="28.5" customHeight="1">
      <c r="B57" s="16">
        <v>47</v>
      </c>
      <c r="C57" s="17" t="s">
        <v>114</v>
      </c>
      <c r="D57" s="18">
        <f t="shared" ref="D57:D67" si="3">G57-F57-E57</f>
        <v>70000</v>
      </c>
      <c r="E57" s="18">
        <v>20000</v>
      </c>
      <c r="F57" s="18">
        <v>10000</v>
      </c>
      <c r="G57" s="19">
        <v>100000</v>
      </c>
      <c r="H57" s="16" t="s">
        <v>154</v>
      </c>
      <c r="I57" s="16">
        <v>1</v>
      </c>
    </row>
    <row r="58" spans="2:9" s="106" customFormat="1" ht="28.5" customHeight="1">
      <c r="B58" s="16">
        <v>48</v>
      </c>
      <c r="C58" s="17" t="s">
        <v>115</v>
      </c>
      <c r="D58" s="18">
        <f t="shared" si="3"/>
        <v>170000</v>
      </c>
      <c r="E58" s="18">
        <v>20000</v>
      </c>
      <c r="F58" s="18">
        <v>10000</v>
      </c>
      <c r="G58" s="19">
        <v>200000</v>
      </c>
      <c r="H58" s="16" t="s">
        <v>11</v>
      </c>
      <c r="I58" s="16">
        <v>1</v>
      </c>
    </row>
    <row r="59" spans="2:9" s="106" customFormat="1" ht="28.5" customHeight="1">
      <c r="B59" s="16">
        <v>49</v>
      </c>
      <c r="C59" s="17" t="s">
        <v>116</v>
      </c>
      <c r="D59" s="18">
        <f t="shared" si="3"/>
        <v>20000</v>
      </c>
      <c r="E59" s="18">
        <v>20000</v>
      </c>
      <c r="F59" s="18">
        <v>10000</v>
      </c>
      <c r="G59" s="19">
        <v>50000</v>
      </c>
      <c r="H59" s="16" t="s">
        <v>153</v>
      </c>
      <c r="I59" s="16">
        <v>1</v>
      </c>
    </row>
    <row r="60" spans="2:9" s="106" customFormat="1" ht="28.5" customHeight="1">
      <c r="B60" s="16">
        <v>50</v>
      </c>
      <c r="C60" s="17" t="s">
        <v>117</v>
      </c>
      <c r="D60" s="18">
        <f t="shared" si="3"/>
        <v>100000</v>
      </c>
      <c r="E60" s="18">
        <v>0</v>
      </c>
      <c r="F60" s="18">
        <v>0</v>
      </c>
      <c r="G60" s="19">
        <v>100000</v>
      </c>
      <c r="H60" s="16" t="s">
        <v>15</v>
      </c>
      <c r="I60" s="16">
        <v>0</v>
      </c>
    </row>
    <row r="61" spans="2:9" s="106" customFormat="1" ht="28.5" customHeight="1">
      <c r="B61" s="16">
        <v>51</v>
      </c>
      <c r="C61" s="17" t="s">
        <v>118</v>
      </c>
      <c r="D61" s="18">
        <f t="shared" si="3"/>
        <v>200000</v>
      </c>
      <c r="E61" s="18">
        <v>0</v>
      </c>
      <c r="F61" s="18">
        <v>0</v>
      </c>
      <c r="G61" s="19">
        <v>200000</v>
      </c>
      <c r="H61" s="16" t="s">
        <v>15</v>
      </c>
      <c r="I61" s="16">
        <v>0</v>
      </c>
    </row>
    <row r="62" spans="2:9" s="106" customFormat="1" ht="28.5" customHeight="1">
      <c r="B62" s="16">
        <v>52</v>
      </c>
      <c r="C62" s="17" t="s">
        <v>119</v>
      </c>
      <c r="D62" s="18">
        <f t="shared" si="3"/>
        <v>70000</v>
      </c>
      <c r="E62" s="18">
        <v>20000</v>
      </c>
      <c r="F62" s="18">
        <v>10000</v>
      </c>
      <c r="G62" s="19">
        <v>100000</v>
      </c>
      <c r="H62" s="16" t="s">
        <v>11</v>
      </c>
      <c r="I62" s="16">
        <v>1</v>
      </c>
    </row>
    <row r="63" spans="2:9" s="106" customFormat="1" ht="28.5" customHeight="1">
      <c r="B63" s="16">
        <v>53</v>
      </c>
      <c r="C63" s="17" t="s">
        <v>120</v>
      </c>
      <c r="D63" s="18">
        <f t="shared" si="3"/>
        <v>200000</v>
      </c>
      <c r="E63" s="18">
        <v>0</v>
      </c>
      <c r="F63" s="18">
        <v>0</v>
      </c>
      <c r="G63" s="19">
        <v>200000</v>
      </c>
      <c r="H63" s="16" t="s">
        <v>15</v>
      </c>
      <c r="I63" s="16">
        <v>0</v>
      </c>
    </row>
    <row r="64" spans="2:9" s="106" customFormat="1" ht="28.5" customHeight="1">
      <c r="B64" s="16">
        <v>54</v>
      </c>
      <c r="C64" s="17" t="s">
        <v>121</v>
      </c>
      <c r="D64" s="18">
        <f t="shared" si="3"/>
        <v>170000</v>
      </c>
      <c r="E64" s="18">
        <v>20000</v>
      </c>
      <c r="F64" s="18">
        <v>10000</v>
      </c>
      <c r="G64" s="19">
        <v>200000</v>
      </c>
      <c r="H64" s="16" t="s">
        <v>15</v>
      </c>
      <c r="I64" s="16">
        <v>0</v>
      </c>
    </row>
    <row r="65" spans="2:9" s="106" customFormat="1" ht="28.5" customHeight="1">
      <c r="B65" s="16">
        <v>55</v>
      </c>
      <c r="C65" s="17" t="s">
        <v>122</v>
      </c>
      <c r="D65" s="18">
        <f t="shared" si="3"/>
        <v>60000</v>
      </c>
      <c r="E65" s="18">
        <v>40000</v>
      </c>
      <c r="F65" s="18">
        <v>20000</v>
      </c>
      <c r="G65" s="19">
        <v>120000</v>
      </c>
      <c r="H65" s="16" t="s">
        <v>153</v>
      </c>
      <c r="I65" s="16">
        <v>2</v>
      </c>
    </row>
    <row r="66" spans="2:9" s="106" customFormat="1" ht="28.5" customHeight="1">
      <c r="B66" s="16">
        <v>56</v>
      </c>
      <c r="C66" s="17" t="s">
        <v>123</v>
      </c>
      <c r="D66" s="18">
        <f t="shared" si="3"/>
        <v>100000</v>
      </c>
      <c r="E66" s="18">
        <v>0</v>
      </c>
      <c r="F66" s="18">
        <v>0</v>
      </c>
      <c r="G66" s="19">
        <v>100000</v>
      </c>
      <c r="H66" s="16" t="s">
        <v>15</v>
      </c>
      <c r="I66" s="16">
        <v>0</v>
      </c>
    </row>
    <row r="67" spans="2:9" s="106" customFormat="1" ht="28.5" customHeight="1">
      <c r="B67" s="16">
        <v>57</v>
      </c>
      <c r="C67" s="17" t="s">
        <v>124</v>
      </c>
      <c r="D67" s="18">
        <f t="shared" si="3"/>
        <v>250000</v>
      </c>
      <c r="E67" s="18">
        <v>0</v>
      </c>
      <c r="F67" s="18">
        <v>0</v>
      </c>
      <c r="G67" s="19">
        <v>250000</v>
      </c>
      <c r="H67" s="16" t="s">
        <v>15</v>
      </c>
      <c r="I67" s="16">
        <v>0</v>
      </c>
    </row>
    <row r="68" spans="2:9" s="106" customFormat="1" ht="28.5" customHeight="1">
      <c r="B68" s="16">
        <v>58</v>
      </c>
      <c r="C68" s="17" t="s">
        <v>125</v>
      </c>
      <c r="D68" s="18">
        <v>40000</v>
      </c>
      <c r="E68" s="18">
        <v>40000</v>
      </c>
      <c r="F68" s="18">
        <v>20000</v>
      </c>
      <c r="G68" s="19">
        <v>100000</v>
      </c>
      <c r="H68" s="16" t="s">
        <v>153</v>
      </c>
      <c r="I68" s="16">
        <v>2</v>
      </c>
    </row>
    <row r="69" spans="2:9" s="106" customFormat="1" ht="28.5" customHeight="1">
      <c r="B69" s="16">
        <v>59</v>
      </c>
      <c r="C69" s="17" t="s">
        <v>126</v>
      </c>
      <c r="D69" s="18">
        <f t="shared" ref="D69:D95" si="4">G69-F69-E69</f>
        <v>120000</v>
      </c>
      <c r="E69" s="18">
        <v>20000</v>
      </c>
      <c r="F69" s="18">
        <v>10000</v>
      </c>
      <c r="G69" s="19">
        <v>150000</v>
      </c>
      <c r="H69" s="16" t="s">
        <v>154</v>
      </c>
      <c r="I69" s="16">
        <v>1</v>
      </c>
    </row>
    <row r="70" spans="2:9" s="106" customFormat="1" ht="28.5" customHeight="1">
      <c r="B70" s="16">
        <v>60</v>
      </c>
      <c r="C70" s="17" t="s">
        <v>127</v>
      </c>
      <c r="D70" s="18">
        <f t="shared" si="4"/>
        <v>120000</v>
      </c>
      <c r="E70" s="18">
        <v>20000</v>
      </c>
      <c r="F70" s="18">
        <v>10000</v>
      </c>
      <c r="G70" s="19">
        <v>150000</v>
      </c>
      <c r="H70" s="16" t="s">
        <v>154</v>
      </c>
      <c r="I70" s="16">
        <v>1</v>
      </c>
    </row>
    <row r="71" spans="2:9" s="106" customFormat="1" ht="28.5" customHeight="1">
      <c r="B71" s="16">
        <v>61</v>
      </c>
      <c r="C71" s="17" t="s">
        <v>128</v>
      </c>
      <c r="D71" s="18">
        <f t="shared" si="4"/>
        <v>70000</v>
      </c>
      <c r="E71" s="18">
        <v>20000</v>
      </c>
      <c r="F71" s="18">
        <v>10000</v>
      </c>
      <c r="G71" s="19">
        <v>100000</v>
      </c>
      <c r="H71" s="16" t="s">
        <v>11</v>
      </c>
      <c r="I71" s="16">
        <v>1</v>
      </c>
    </row>
    <row r="72" spans="2:9" s="106" customFormat="1" ht="28.5" customHeight="1">
      <c r="B72" s="16">
        <v>62</v>
      </c>
      <c r="C72" s="17" t="s">
        <v>129</v>
      </c>
      <c r="D72" s="18">
        <f t="shared" si="4"/>
        <v>1120000</v>
      </c>
      <c r="E72" s="18">
        <v>20000</v>
      </c>
      <c r="F72" s="18">
        <v>10000</v>
      </c>
      <c r="G72" s="19">
        <v>1150000</v>
      </c>
      <c r="H72" s="16" t="s">
        <v>11</v>
      </c>
      <c r="I72" s="16">
        <v>1</v>
      </c>
    </row>
    <row r="73" spans="2:9" s="106" customFormat="1" ht="28.5" customHeight="1">
      <c r="B73" s="16">
        <v>63</v>
      </c>
      <c r="C73" s="17" t="s">
        <v>130</v>
      </c>
      <c r="D73" s="18">
        <f t="shared" si="4"/>
        <v>20000</v>
      </c>
      <c r="E73" s="18">
        <v>20000</v>
      </c>
      <c r="F73" s="18">
        <v>10000</v>
      </c>
      <c r="G73" s="19">
        <v>50000</v>
      </c>
      <c r="H73" s="16" t="s">
        <v>153</v>
      </c>
      <c r="I73" s="16">
        <v>1</v>
      </c>
    </row>
    <row r="74" spans="2:9" s="106" customFormat="1" ht="28.5" customHeight="1">
      <c r="B74" s="16">
        <v>64</v>
      </c>
      <c r="C74" s="17" t="s">
        <v>131</v>
      </c>
      <c r="D74" s="18">
        <f t="shared" si="4"/>
        <v>20000</v>
      </c>
      <c r="E74" s="18">
        <v>20000</v>
      </c>
      <c r="F74" s="18">
        <v>10000</v>
      </c>
      <c r="G74" s="19">
        <v>50000</v>
      </c>
      <c r="H74" s="16" t="s">
        <v>153</v>
      </c>
      <c r="I74" s="16">
        <v>1</v>
      </c>
    </row>
    <row r="75" spans="2:9" s="106" customFormat="1" ht="28.5" customHeight="1">
      <c r="B75" s="16">
        <v>65</v>
      </c>
      <c r="C75" s="17" t="s">
        <v>132</v>
      </c>
      <c r="D75" s="18">
        <f t="shared" si="4"/>
        <v>70000</v>
      </c>
      <c r="E75" s="18">
        <v>20000</v>
      </c>
      <c r="F75" s="18">
        <v>10000</v>
      </c>
      <c r="G75" s="19">
        <v>100000</v>
      </c>
      <c r="H75" s="16" t="s">
        <v>153</v>
      </c>
      <c r="I75" s="16">
        <v>2</v>
      </c>
    </row>
    <row r="76" spans="2:9" s="106" customFormat="1" ht="28.5" customHeight="1">
      <c r="B76" s="16">
        <v>66</v>
      </c>
      <c r="C76" s="17" t="s">
        <v>133</v>
      </c>
      <c r="D76" s="18">
        <f t="shared" si="4"/>
        <v>70000</v>
      </c>
      <c r="E76" s="18">
        <v>20000</v>
      </c>
      <c r="F76" s="18">
        <v>10000</v>
      </c>
      <c r="G76" s="19">
        <v>100000</v>
      </c>
      <c r="H76" s="16" t="s">
        <v>153</v>
      </c>
      <c r="I76" s="16">
        <v>1</v>
      </c>
    </row>
    <row r="77" spans="2:9" s="106" customFormat="1" ht="28.5" customHeight="1">
      <c r="B77" s="16">
        <v>67</v>
      </c>
      <c r="C77" s="17" t="s">
        <v>134</v>
      </c>
      <c r="D77" s="18">
        <f t="shared" si="4"/>
        <v>20000</v>
      </c>
      <c r="E77" s="18">
        <v>20000</v>
      </c>
      <c r="F77" s="18">
        <v>10000</v>
      </c>
      <c r="G77" s="19">
        <v>50000</v>
      </c>
      <c r="H77" s="16" t="s">
        <v>153</v>
      </c>
      <c r="I77" s="16">
        <v>1</v>
      </c>
    </row>
    <row r="78" spans="2:9" s="106" customFormat="1" ht="28.5" customHeight="1">
      <c r="B78" s="16">
        <v>68</v>
      </c>
      <c r="C78" s="17" t="s">
        <v>135</v>
      </c>
      <c r="D78" s="18">
        <f t="shared" si="4"/>
        <v>20000</v>
      </c>
      <c r="E78" s="18">
        <v>20000</v>
      </c>
      <c r="F78" s="18">
        <v>10000</v>
      </c>
      <c r="G78" s="19">
        <v>50000</v>
      </c>
      <c r="H78" s="16" t="s">
        <v>153</v>
      </c>
      <c r="I78" s="16">
        <v>1</v>
      </c>
    </row>
    <row r="79" spans="2:9" s="106" customFormat="1" ht="28.5" customHeight="1">
      <c r="B79" s="16">
        <v>69</v>
      </c>
      <c r="C79" s="17" t="s">
        <v>134</v>
      </c>
      <c r="D79" s="18">
        <f t="shared" si="4"/>
        <v>100000</v>
      </c>
      <c r="E79" s="18">
        <v>0</v>
      </c>
      <c r="F79" s="18">
        <v>0</v>
      </c>
      <c r="G79" s="19">
        <v>100000</v>
      </c>
      <c r="H79" s="16" t="s">
        <v>15</v>
      </c>
      <c r="I79" s="16">
        <v>0</v>
      </c>
    </row>
    <row r="80" spans="2:9" s="106" customFormat="1" ht="28.5" customHeight="1">
      <c r="B80" s="16">
        <v>70</v>
      </c>
      <c r="C80" s="17" t="s">
        <v>136</v>
      </c>
      <c r="D80" s="18">
        <f t="shared" si="4"/>
        <v>70000</v>
      </c>
      <c r="E80" s="18">
        <v>20000</v>
      </c>
      <c r="F80" s="18">
        <v>10000</v>
      </c>
      <c r="G80" s="19">
        <v>100000</v>
      </c>
      <c r="H80" s="16" t="s">
        <v>11</v>
      </c>
      <c r="I80" s="16">
        <v>1</v>
      </c>
    </row>
    <row r="81" spans="2:9" s="106" customFormat="1" ht="28.5" customHeight="1">
      <c r="B81" s="16">
        <v>71</v>
      </c>
      <c r="C81" s="17" t="s">
        <v>137</v>
      </c>
      <c r="D81" s="18">
        <f t="shared" si="4"/>
        <v>70000</v>
      </c>
      <c r="E81" s="18">
        <v>20000</v>
      </c>
      <c r="F81" s="18">
        <v>10000</v>
      </c>
      <c r="G81" s="19">
        <v>100000</v>
      </c>
      <c r="H81" s="16" t="s">
        <v>11</v>
      </c>
      <c r="I81" s="16">
        <v>1</v>
      </c>
    </row>
    <row r="82" spans="2:9" s="106" customFormat="1" ht="28.5" customHeight="1">
      <c r="B82" s="16">
        <v>72</v>
      </c>
      <c r="C82" s="17" t="s">
        <v>138</v>
      </c>
      <c r="D82" s="18">
        <f t="shared" si="4"/>
        <v>20000</v>
      </c>
      <c r="E82" s="18">
        <v>20000</v>
      </c>
      <c r="F82" s="18">
        <v>10000</v>
      </c>
      <c r="G82" s="19">
        <v>50000</v>
      </c>
      <c r="H82" s="16" t="s">
        <v>153</v>
      </c>
      <c r="I82" s="16">
        <v>1</v>
      </c>
    </row>
    <row r="83" spans="2:9" s="106" customFormat="1" ht="28.5" customHeight="1">
      <c r="B83" s="16">
        <v>73</v>
      </c>
      <c r="C83" s="17" t="s">
        <v>9</v>
      </c>
      <c r="D83" s="18">
        <f t="shared" si="4"/>
        <v>70000</v>
      </c>
      <c r="E83" s="18">
        <v>20000</v>
      </c>
      <c r="F83" s="18">
        <v>10000</v>
      </c>
      <c r="G83" s="19">
        <v>100000</v>
      </c>
      <c r="H83" s="16" t="s">
        <v>153</v>
      </c>
      <c r="I83" s="16">
        <v>1</v>
      </c>
    </row>
    <row r="84" spans="2:9" s="106" customFormat="1" ht="28.5" customHeight="1">
      <c r="B84" s="16">
        <v>74</v>
      </c>
      <c r="C84" s="17" t="s">
        <v>139</v>
      </c>
      <c r="D84" s="18">
        <f t="shared" si="4"/>
        <v>20000</v>
      </c>
      <c r="E84" s="18">
        <v>20000</v>
      </c>
      <c r="F84" s="18">
        <v>10000</v>
      </c>
      <c r="G84" s="19">
        <v>50000</v>
      </c>
      <c r="H84" s="16" t="s">
        <v>153</v>
      </c>
      <c r="I84" s="16">
        <v>1</v>
      </c>
    </row>
    <row r="85" spans="2:9" s="106" customFormat="1" ht="28.5" customHeight="1">
      <c r="B85" s="16">
        <v>75</v>
      </c>
      <c r="C85" s="17" t="s">
        <v>140</v>
      </c>
      <c r="D85" s="18">
        <f t="shared" si="4"/>
        <v>100000</v>
      </c>
      <c r="E85" s="18">
        <v>0</v>
      </c>
      <c r="F85" s="18">
        <v>0</v>
      </c>
      <c r="G85" s="19">
        <v>100000</v>
      </c>
      <c r="H85" s="16" t="s">
        <v>15</v>
      </c>
      <c r="I85" s="16">
        <v>0</v>
      </c>
    </row>
    <row r="86" spans="2:9" s="106" customFormat="1" ht="28.5" customHeight="1">
      <c r="B86" s="16">
        <v>76</v>
      </c>
      <c r="C86" s="17" t="s">
        <v>141</v>
      </c>
      <c r="D86" s="18">
        <f t="shared" si="4"/>
        <v>100000</v>
      </c>
      <c r="E86" s="18">
        <v>0</v>
      </c>
      <c r="F86" s="18">
        <v>0</v>
      </c>
      <c r="G86" s="19">
        <v>100000</v>
      </c>
      <c r="H86" s="16" t="s">
        <v>15</v>
      </c>
      <c r="I86" s="16">
        <v>0</v>
      </c>
    </row>
    <row r="87" spans="2:9" s="106" customFormat="1" ht="28.5" customHeight="1">
      <c r="B87" s="16">
        <v>77</v>
      </c>
      <c r="C87" s="17" t="s">
        <v>142</v>
      </c>
      <c r="D87" s="18">
        <f t="shared" si="4"/>
        <v>20000</v>
      </c>
      <c r="E87" s="18">
        <v>20000</v>
      </c>
      <c r="F87" s="18">
        <v>10000</v>
      </c>
      <c r="G87" s="19">
        <v>50000</v>
      </c>
      <c r="H87" s="16" t="s">
        <v>153</v>
      </c>
      <c r="I87" s="16">
        <v>1</v>
      </c>
    </row>
    <row r="88" spans="2:9" s="106" customFormat="1" ht="28.5" customHeight="1">
      <c r="B88" s="16">
        <v>78</v>
      </c>
      <c r="C88" s="17" t="s">
        <v>143</v>
      </c>
      <c r="D88" s="18">
        <f t="shared" si="4"/>
        <v>20000</v>
      </c>
      <c r="E88" s="18">
        <v>20000</v>
      </c>
      <c r="F88" s="18">
        <v>10000</v>
      </c>
      <c r="G88" s="19">
        <v>50000</v>
      </c>
      <c r="H88" s="16" t="s">
        <v>153</v>
      </c>
      <c r="I88" s="16">
        <v>1</v>
      </c>
    </row>
    <row r="89" spans="2:9" s="106" customFormat="1" ht="28.5" customHeight="1">
      <c r="B89" s="16">
        <v>79</v>
      </c>
      <c r="C89" s="17" t="s">
        <v>144</v>
      </c>
      <c r="D89" s="18">
        <f t="shared" si="4"/>
        <v>20000</v>
      </c>
      <c r="E89" s="18">
        <v>20000</v>
      </c>
      <c r="F89" s="18">
        <v>10000</v>
      </c>
      <c r="G89" s="19">
        <v>50000</v>
      </c>
      <c r="H89" s="16" t="s">
        <v>153</v>
      </c>
      <c r="I89" s="16">
        <v>1</v>
      </c>
    </row>
    <row r="90" spans="2:9" s="106" customFormat="1" ht="28.5" customHeight="1">
      <c r="B90" s="16">
        <v>80</v>
      </c>
      <c r="C90" s="17" t="s">
        <v>145</v>
      </c>
      <c r="D90" s="18">
        <f t="shared" si="4"/>
        <v>70000</v>
      </c>
      <c r="E90" s="18">
        <v>20000</v>
      </c>
      <c r="F90" s="18">
        <v>10000</v>
      </c>
      <c r="G90" s="19">
        <v>100000</v>
      </c>
      <c r="H90" s="16" t="s">
        <v>154</v>
      </c>
      <c r="I90" s="16">
        <v>1</v>
      </c>
    </row>
    <row r="91" spans="2:9" s="106" customFormat="1" ht="28.5" customHeight="1">
      <c r="B91" s="16">
        <v>81</v>
      </c>
      <c r="C91" s="17" t="s">
        <v>146</v>
      </c>
      <c r="D91" s="18">
        <f t="shared" si="4"/>
        <v>70000</v>
      </c>
      <c r="E91" s="18">
        <v>20000</v>
      </c>
      <c r="F91" s="18">
        <v>10000</v>
      </c>
      <c r="G91" s="19">
        <v>100000</v>
      </c>
      <c r="H91" s="16" t="s">
        <v>154</v>
      </c>
      <c r="I91" s="16">
        <v>1</v>
      </c>
    </row>
    <row r="92" spans="2:9" s="106" customFormat="1" ht="28.5" customHeight="1">
      <c r="B92" s="16">
        <v>82</v>
      </c>
      <c r="C92" s="17" t="s">
        <v>147</v>
      </c>
      <c r="D92" s="18">
        <f t="shared" si="4"/>
        <v>20000</v>
      </c>
      <c r="E92" s="18">
        <v>20000</v>
      </c>
      <c r="F92" s="18">
        <v>10000</v>
      </c>
      <c r="G92" s="19">
        <v>50000</v>
      </c>
      <c r="H92" s="16" t="s">
        <v>153</v>
      </c>
      <c r="I92" s="16">
        <v>1</v>
      </c>
    </row>
    <row r="93" spans="2:9" s="106" customFormat="1" ht="28.5" customHeight="1">
      <c r="B93" s="16">
        <v>83</v>
      </c>
      <c r="C93" s="17" t="s">
        <v>148</v>
      </c>
      <c r="D93" s="18">
        <f t="shared" si="4"/>
        <v>200000</v>
      </c>
      <c r="E93" s="18">
        <v>0</v>
      </c>
      <c r="F93" s="18">
        <v>0</v>
      </c>
      <c r="G93" s="19">
        <v>200000</v>
      </c>
      <c r="H93" s="16" t="s">
        <v>15</v>
      </c>
      <c r="I93" s="16">
        <v>0</v>
      </c>
    </row>
    <row r="94" spans="2:9" s="106" customFormat="1" ht="28.5" customHeight="1">
      <c r="B94" s="16">
        <v>84</v>
      </c>
      <c r="C94" s="17" t="s">
        <v>149</v>
      </c>
      <c r="D94" s="18">
        <f t="shared" si="4"/>
        <v>250000</v>
      </c>
      <c r="E94" s="18">
        <v>0</v>
      </c>
      <c r="F94" s="18">
        <v>0</v>
      </c>
      <c r="G94" s="19">
        <v>250000</v>
      </c>
      <c r="H94" s="16" t="s">
        <v>15</v>
      </c>
      <c r="I94" s="16">
        <v>0</v>
      </c>
    </row>
    <row r="95" spans="2:9" s="106" customFormat="1" ht="28.5" customHeight="1">
      <c r="B95" s="33">
        <v>85</v>
      </c>
      <c r="C95" s="30" t="s">
        <v>150</v>
      </c>
      <c r="D95" s="31">
        <f t="shared" si="4"/>
        <v>500000</v>
      </c>
      <c r="E95" s="31">
        <v>0</v>
      </c>
      <c r="F95" s="31">
        <v>0</v>
      </c>
      <c r="G95" s="32">
        <v>500000</v>
      </c>
      <c r="H95" s="33" t="s">
        <v>15</v>
      </c>
      <c r="I95" s="33">
        <v>0</v>
      </c>
    </row>
    <row r="96" spans="2:9" s="107" customFormat="1" ht="28.5" customHeight="1">
      <c r="B96" s="15" t="s">
        <v>5</v>
      </c>
      <c r="C96" s="29" t="s">
        <v>155</v>
      </c>
      <c r="D96" s="34"/>
      <c r="E96" s="34"/>
      <c r="F96" s="34"/>
      <c r="G96" s="35"/>
      <c r="H96" s="15"/>
      <c r="I96" s="15"/>
    </row>
    <row r="97" spans="2:9" s="106" customFormat="1" ht="28.5" customHeight="1">
      <c r="B97" s="78">
        <v>1</v>
      </c>
      <c r="C97" s="79" t="s">
        <v>167</v>
      </c>
      <c r="D97" s="80">
        <f>G97-F97-E97</f>
        <v>20000</v>
      </c>
      <c r="E97" s="80">
        <v>20000</v>
      </c>
      <c r="F97" s="80">
        <v>10000</v>
      </c>
      <c r="G97" s="81">
        <v>50000</v>
      </c>
      <c r="H97" s="78" t="s">
        <v>153</v>
      </c>
      <c r="I97" s="78">
        <v>1</v>
      </c>
    </row>
    <row r="98" spans="2:9" s="106" customFormat="1" ht="28.5" customHeight="1">
      <c r="B98" s="16">
        <v>2</v>
      </c>
      <c r="C98" s="17" t="s">
        <v>168</v>
      </c>
      <c r="D98" s="18">
        <f>G98-F98-E98</f>
        <v>20000</v>
      </c>
      <c r="E98" s="18">
        <v>20000</v>
      </c>
      <c r="F98" s="18">
        <v>10000</v>
      </c>
      <c r="G98" s="19">
        <v>50000</v>
      </c>
      <c r="H98" s="16" t="s">
        <v>153</v>
      </c>
      <c r="I98" s="16">
        <v>1</v>
      </c>
    </row>
    <row r="99" spans="2:9" s="106" customFormat="1" ht="28.5" customHeight="1">
      <c r="B99" s="16">
        <v>3</v>
      </c>
      <c r="C99" s="17" t="s">
        <v>169</v>
      </c>
      <c r="D99" s="18">
        <f t="shared" ref="D99:D103" si="5">G99-F99-E99</f>
        <v>20000</v>
      </c>
      <c r="E99" s="18">
        <v>20000</v>
      </c>
      <c r="F99" s="18">
        <v>10000</v>
      </c>
      <c r="G99" s="19">
        <v>50000</v>
      </c>
      <c r="H99" s="16" t="s">
        <v>153</v>
      </c>
      <c r="I99" s="16">
        <v>1</v>
      </c>
    </row>
    <row r="100" spans="2:9" s="106" customFormat="1" ht="28.5" customHeight="1">
      <c r="B100" s="16">
        <v>4</v>
      </c>
      <c r="C100" s="17" t="s">
        <v>170</v>
      </c>
      <c r="D100" s="18">
        <f t="shared" si="5"/>
        <v>500000</v>
      </c>
      <c r="E100" s="18">
        <v>0</v>
      </c>
      <c r="F100" s="18">
        <v>0</v>
      </c>
      <c r="G100" s="19">
        <v>500000</v>
      </c>
      <c r="H100" s="16" t="s">
        <v>15</v>
      </c>
      <c r="I100" s="16">
        <v>0</v>
      </c>
    </row>
    <row r="101" spans="2:9" s="106" customFormat="1" ht="28.5" customHeight="1">
      <c r="B101" s="16">
        <v>5</v>
      </c>
      <c r="C101" s="17" t="s">
        <v>171</v>
      </c>
      <c r="D101" s="18">
        <f t="shared" si="5"/>
        <v>50000</v>
      </c>
      <c r="E101" s="18">
        <v>0</v>
      </c>
      <c r="F101" s="18">
        <v>0</v>
      </c>
      <c r="G101" s="19">
        <v>50000</v>
      </c>
      <c r="H101" s="16" t="s">
        <v>15</v>
      </c>
      <c r="I101" s="16">
        <v>0</v>
      </c>
    </row>
    <row r="102" spans="2:9" s="106" customFormat="1" ht="28.5" customHeight="1">
      <c r="B102" s="16">
        <v>6</v>
      </c>
      <c r="C102" s="17" t="s">
        <v>172</v>
      </c>
      <c r="D102" s="18">
        <f t="shared" si="5"/>
        <v>220000</v>
      </c>
      <c r="E102" s="18">
        <v>20000</v>
      </c>
      <c r="F102" s="18">
        <v>10000</v>
      </c>
      <c r="G102" s="19">
        <v>250000</v>
      </c>
      <c r="H102" s="16" t="s">
        <v>154</v>
      </c>
      <c r="I102" s="16">
        <v>1</v>
      </c>
    </row>
    <row r="103" spans="2:9" s="106" customFormat="1" ht="28.5" customHeight="1">
      <c r="B103" s="16">
        <v>7</v>
      </c>
      <c r="C103" s="17" t="s">
        <v>173</v>
      </c>
      <c r="D103" s="18">
        <f t="shared" si="5"/>
        <v>1000000</v>
      </c>
      <c r="E103" s="18">
        <v>0</v>
      </c>
      <c r="F103" s="18">
        <v>0</v>
      </c>
      <c r="G103" s="19">
        <v>1000000</v>
      </c>
      <c r="H103" s="16" t="s">
        <v>15</v>
      </c>
      <c r="I103" s="16">
        <v>0</v>
      </c>
    </row>
    <row r="104" spans="2:9" s="106" customFormat="1" ht="28.5" customHeight="1">
      <c r="B104" s="15" t="s">
        <v>6</v>
      </c>
      <c r="C104" s="29" t="s">
        <v>156</v>
      </c>
      <c r="D104" s="34"/>
      <c r="E104" s="34"/>
      <c r="F104" s="34"/>
      <c r="G104" s="35"/>
      <c r="H104" s="15"/>
      <c r="I104" s="15"/>
    </row>
    <row r="105" spans="2:9" s="106" customFormat="1" ht="28.5" customHeight="1">
      <c r="B105" s="16">
        <v>1</v>
      </c>
      <c r="C105" s="17" t="s">
        <v>174</v>
      </c>
      <c r="D105" s="18">
        <f>G105-F105-E105</f>
        <v>1970000</v>
      </c>
      <c r="E105" s="18">
        <v>20000</v>
      </c>
      <c r="F105" s="18">
        <v>10000</v>
      </c>
      <c r="G105" s="19">
        <v>2000000</v>
      </c>
      <c r="H105" s="16" t="s">
        <v>15</v>
      </c>
      <c r="I105" s="16">
        <v>1</v>
      </c>
    </row>
    <row r="106" spans="2:9" s="106" customFormat="1" ht="28.5" customHeight="1">
      <c r="B106" s="16">
        <v>2</v>
      </c>
      <c r="C106" s="17" t="s">
        <v>175</v>
      </c>
      <c r="D106" s="18">
        <f>G106-F106-E106</f>
        <v>70000</v>
      </c>
      <c r="E106" s="18">
        <v>20000</v>
      </c>
      <c r="F106" s="18">
        <v>10000</v>
      </c>
      <c r="G106" s="19">
        <v>100000</v>
      </c>
      <c r="H106" s="16" t="s">
        <v>153</v>
      </c>
      <c r="I106" s="16">
        <v>1</v>
      </c>
    </row>
    <row r="107" spans="2:9" s="106" customFormat="1" ht="28.5" customHeight="1">
      <c r="B107" s="16">
        <v>3</v>
      </c>
      <c r="C107" s="17" t="s">
        <v>176</v>
      </c>
      <c r="D107" s="18">
        <f t="shared" ref="D107" si="6">G107-F107-E107</f>
        <v>70000</v>
      </c>
      <c r="E107" s="18">
        <v>20000</v>
      </c>
      <c r="F107" s="18">
        <v>10000</v>
      </c>
      <c r="G107" s="19">
        <v>100000</v>
      </c>
      <c r="H107" s="16" t="s">
        <v>153</v>
      </c>
      <c r="I107" s="16">
        <v>1</v>
      </c>
    </row>
    <row r="108" spans="2:9" s="106" customFormat="1" ht="28.5" customHeight="1">
      <c r="B108" s="16">
        <v>4</v>
      </c>
      <c r="C108" s="17" t="s">
        <v>177</v>
      </c>
      <c r="D108" s="18">
        <f>G108-F108-E108</f>
        <v>70000</v>
      </c>
      <c r="E108" s="18">
        <v>20000</v>
      </c>
      <c r="F108" s="18">
        <v>10000</v>
      </c>
      <c r="G108" s="19">
        <v>100000</v>
      </c>
      <c r="H108" s="16" t="s">
        <v>153</v>
      </c>
      <c r="I108" s="16">
        <v>1</v>
      </c>
    </row>
    <row r="109" spans="2:9" s="106" customFormat="1" ht="28.5" customHeight="1">
      <c r="B109" s="16">
        <v>5</v>
      </c>
      <c r="C109" s="17" t="s">
        <v>178</v>
      </c>
      <c r="D109" s="18">
        <f>G109-F109-E109</f>
        <v>20000</v>
      </c>
      <c r="E109" s="18">
        <v>20000</v>
      </c>
      <c r="F109" s="18">
        <v>10000</v>
      </c>
      <c r="G109" s="19">
        <v>50000</v>
      </c>
      <c r="H109" s="16" t="s">
        <v>153</v>
      </c>
      <c r="I109" s="16">
        <v>1</v>
      </c>
    </row>
    <row r="110" spans="2:9" s="106" customFormat="1" ht="28.5" customHeight="1">
      <c r="B110" s="16">
        <v>6</v>
      </c>
      <c r="C110" s="17" t="s">
        <v>179</v>
      </c>
      <c r="D110" s="18">
        <f t="shared" ref="D110" si="7">G110-F110-E110</f>
        <v>220000</v>
      </c>
      <c r="E110" s="18">
        <v>20000</v>
      </c>
      <c r="F110" s="18">
        <v>10000</v>
      </c>
      <c r="G110" s="19">
        <v>250000</v>
      </c>
      <c r="H110" s="16" t="s">
        <v>153</v>
      </c>
      <c r="I110" s="16">
        <v>1</v>
      </c>
    </row>
    <row r="111" spans="2:9" s="106" customFormat="1" ht="28.5" customHeight="1">
      <c r="B111" s="16">
        <v>7</v>
      </c>
      <c r="C111" s="17" t="s">
        <v>180</v>
      </c>
      <c r="D111" s="18">
        <f>G111-F111-E111</f>
        <v>20000</v>
      </c>
      <c r="E111" s="18">
        <v>20000</v>
      </c>
      <c r="F111" s="18">
        <v>10000</v>
      </c>
      <c r="G111" s="19">
        <v>50000</v>
      </c>
      <c r="H111" s="16" t="s">
        <v>153</v>
      </c>
      <c r="I111" s="16">
        <v>1</v>
      </c>
    </row>
    <row r="112" spans="2:9" s="106" customFormat="1" ht="28.5" customHeight="1">
      <c r="B112" s="16">
        <v>8</v>
      </c>
      <c r="C112" s="17" t="s">
        <v>181</v>
      </c>
      <c r="D112" s="18">
        <f>G112-F112-E112</f>
        <v>20000</v>
      </c>
      <c r="E112" s="18">
        <v>20000</v>
      </c>
      <c r="F112" s="18">
        <v>10000</v>
      </c>
      <c r="G112" s="19">
        <v>50000</v>
      </c>
      <c r="H112" s="16" t="s">
        <v>153</v>
      </c>
      <c r="I112" s="16">
        <v>1</v>
      </c>
    </row>
    <row r="113" spans="2:9" s="106" customFormat="1" ht="28.5" customHeight="1">
      <c r="B113" s="16">
        <v>9</v>
      </c>
      <c r="C113" s="17" t="s">
        <v>182</v>
      </c>
      <c r="D113" s="18">
        <f t="shared" ref="D113" si="8">G113-F113-E113</f>
        <v>20000</v>
      </c>
      <c r="E113" s="18">
        <v>20000</v>
      </c>
      <c r="F113" s="18">
        <v>10000</v>
      </c>
      <c r="G113" s="19">
        <v>50000</v>
      </c>
      <c r="H113" s="16" t="s">
        <v>153</v>
      </c>
      <c r="I113" s="16">
        <v>1</v>
      </c>
    </row>
    <row r="114" spans="2:9" s="106" customFormat="1" ht="28.5" customHeight="1">
      <c r="B114" s="16">
        <v>10</v>
      </c>
      <c r="C114" s="17" t="s">
        <v>183</v>
      </c>
      <c r="D114" s="18">
        <f>G114-F114-E114</f>
        <v>20000</v>
      </c>
      <c r="E114" s="18">
        <v>20000</v>
      </c>
      <c r="F114" s="18">
        <v>10000</v>
      </c>
      <c r="G114" s="19">
        <v>50000</v>
      </c>
      <c r="H114" s="16" t="s">
        <v>153</v>
      </c>
      <c r="I114" s="16">
        <v>1</v>
      </c>
    </row>
    <row r="115" spans="2:9" s="106" customFormat="1" ht="28.5" customHeight="1">
      <c r="B115" s="16">
        <v>11</v>
      </c>
      <c r="C115" s="17" t="s">
        <v>184</v>
      </c>
      <c r="D115" s="18">
        <f>G115-F115-E115</f>
        <v>20000</v>
      </c>
      <c r="E115" s="18">
        <v>20000</v>
      </c>
      <c r="F115" s="18">
        <v>10000</v>
      </c>
      <c r="G115" s="19">
        <v>50000</v>
      </c>
      <c r="H115" s="16" t="s">
        <v>153</v>
      </c>
      <c r="I115" s="16">
        <v>1</v>
      </c>
    </row>
    <row r="116" spans="2:9" s="106" customFormat="1" ht="28.5" customHeight="1">
      <c r="B116" s="16">
        <v>12</v>
      </c>
      <c r="C116" s="17" t="s">
        <v>185</v>
      </c>
      <c r="D116" s="18">
        <f t="shared" ref="D116" si="9">G116-F116-E116</f>
        <v>20000</v>
      </c>
      <c r="E116" s="18">
        <v>20000</v>
      </c>
      <c r="F116" s="18">
        <v>10000</v>
      </c>
      <c r="G116" s="19">
        <v>50000</v>
      </c>
      <c r="H116" s="16" t="s">
        <v>153</v>
      </c>
      <c r="I116" s="16">
        <v>1</v>
      </c>
    </row>
    <row r="117" spans="2:9" s="106" customFormat="1" ht="28.5" customHeight="1">
      <c r="B117" s="16">
        <v>13</v>
      </c>
      <c r="C117" s="17" t="s">
        <v>186</v>
      </c>
      <c r="D117" s="18">
        <f>G117-F117-E117</f>
        <v>20000</v>
      </c>
      <c r="E117" s="18">
        <v>20000</v>
      </c>
      <c r="F117" s="18">
        <v>10000</v>
      </c>
      <c r="G117" s="19">
        <v>50000</v>
      </c>
      <c r="H117" s="16" t="s">
        <v>153</v>
      </c>
      <c r="I117" s="16">
        <v>1</v>
      </c>
    </row>
    <row r="118" spans="2:9" s="106" customFormat="1" ht="28.5" customHeight="1">
      <c r="B118" s="16">
        <v>14</v>
      </c>
      <c r="C118" s="17" t="s">
        <v>187</v>
      </c>
      <c r="D118" s="18">
        <f>G118-F118-E118</f>
        <v>20000</v>
      </c>
      <c r="E118" s="18">
        <v>20000</v>
      </c>
      <c r="F118" s="18">
        <v>10000</v>
      </c>
      <c r="G118" s="19">
        <v>50000</v>
      </c>
      <c r="H118" s="16" t="s">
        <v>153</v>
      </c>
      <c r="I118" s="16">
        <v>1</v>
      </c>
    </row>
    <row r="119" spans="2:9" s="106" customFormat="1" ht="28.5" customHeight="1">
      <c r="B119" s="16">
        <v>15</v>
      </c>
      <c r="C119" s="17" t="s">
        <v>90</v>
      </c>
      <c r="D119" s="18">
        <f>G119-F119-E119</f>
        <v>20000</v>
      </c>
      <c r="E119" s="18">
        <v>20000</v>
      </c>
      <c r="F119" s="18">
        <v>10000</v>
      </c>
      <c r="G119" s="19">
        <v>50000</v>
      </c>
      <c r="H119" s="16" t="s">
        <v>153</v>
      </c>
      <c r="I119" s="16">
        <v>1</v>
      </c>
    </row>
    <row r="120" spans="2:9" s="106" customFormat="1" ht="28.5" customHeight="1">
      <c r="B120" s="16">
        <v>16</v>
      </c>
      <c r="C120" s="17" t="s">
        <v>188</v>
      </c>
      <c r="D120" s="18">
        <f>G120-F120-E120</f>
        <v>20000</v>
      </c>
      <c r="E120" s="18">
        <v>20000</v>
      </c>
      <c r="F120" s="18">
        <v>10000</v>
      </c>
      <c r="G120" s="19">
        <v>50000</v>
      </c>
      <c r="H120" s="16" t="s">
        <v>153</v>
      </c>
      <c r="I120" s="16">
        <v>1</v>
      </c>
    </row>
    <row r="121" spans="2:9" s="106" customFormat="1" ht="28.5" customHeight="1">
      <c r="B121" s="16">
        <v>17</v>
      </c>
      <c r="C121" s="17" t="s">
        <v>189</v>
      </c>
      <c r="D121" s="18">
        <f t="shared" ref="D121:D122" si="10">G121-F121-E121</f>
        <v>20000</v>
      </c>
      <c r="E121" s="18">
        <v>20000</v>
      </c>
      <c r="F121" s="18">
        <v>10000</v>
      </c>
      <c r="G121" s="19">
        <v>50000</v>
      </c>
      <c r="H121" s="16" t="s">
        <v>153</v>
      </c>
      <c r="I121" s="16">
        <v>1</v>
      </c>
    </row>
    <row r="122" spans="2:9" s="106" customFormat="1" ht="28.5" customHeight="1">
      <c r="B122" s="16">
        <v>18</v>
      </c>
      <c r="C122" s="17" t="s">
        <v>190</v>
      </c>
      <c r="D122" s="18">
        <f t="shared" si="10"/>
        <v>910000</v>
      </c>
      <c r="E122" s="18">
        <v>0</v>
      </c>
      <c r="F122" s="18">
        <v>0</v>
      </c>
      <c r="G122" s="19">
        <v>910000</v>
      </c>
      <c r="H122" s="16" t="s">
        <v>15</v>
      </c>
      <c r="I122" s="16">
        <v>0</v>
      </c>
    </row>
    <row r="123" spans="2:9" s="106" customFormat="1" ht="28.5" customHeight="1">
      <c r="B123" s="16">
        <v>19</v>
      </c>
      <c r="C123" s="17" t="s">
        <v>191</v>
      </c>
      <c r="D123" s="18">
        <f>G123-F123-E123</f>
        <v>20000</v>
      </c>
      <c r="E123" s="18">
        <v>20000</v>
      </c>
      <c r="F123" s="18">
        <v>10000</v>
      </c>
      <c r="G123" s="19">
        <v>50000</v>
      </c>
      <c r="H123" s="16" t="s">
        <v>153</v>
      </c>
      <c r="I123" s="16">
        <v>1</v>
      </c>
    </row>
    <row r="124" spans="2:9" s="106" customFormat="1" ht="28.5" customHeight="1">
      <c r="B124" s="16">
        <v>20</v>
      </c>
      <c r="C124" s="17" t="s">
        <v>192</v>
      </c>
      <c r="D124" s="18">
        <f>G124-F124-E124</f>
        <v>20000</v>
      </c>
      <c r="E124" s="18">
        <v>20000</v>
      </c>
      <c r="F124" s="18">
        <v>10000</v>
      </c>
      <c r="G124" s="19">
        <v>50000</v>
      </c>
      <c r="H124" s="16" t="s">
        <v>153</v>
      </c>
      <c r="I124" s="16">
        <v>1</v>
      </c>
    </row>
    <row r="125" spans="2:9" s="106" customFormat="1" ht="28.5" customHeight="1">
      <c r="B125" s="16">
        <v>21</v>
      </c>
      <c r="C125" s="17" t="s">
        <v>193</v>
      </c>
      <c r="D125" s="18">
        <f t="shared" ref="D125" si="11">G125-F125-E125</f>
        <v>20000</v>
      </c>
      <c r="E125" s="18">
        <v>20000</v>
      </c>
      <c r="F125" s="18">
        <v>10000</v>
      </c>
      <c r="G125" s="19">
        <v>50000</v>
      </c>
      <c r="H125" s="16" t="s">
        <v>153</v>
      </c>
      <c r="I125" s="16">
        <v>1</v>
      </c>
    </row>
    <row r="126" spans="2:9" s="106" customFormat="1" ht="28.5" customHeight="1">
      <c r="B126" s="16">
        <v>22</v>
      </c>
      <c r="C126" s="17" t="s">
        <v>194</v>
      </c>
      <c r="D126" s="18">
        <f>G126-F126-E126</f>
        <v>70000</v>
      </c>
      <c r="E126" s="18">
        <v>20000</v>
      </c>
      <c r="F126" s="18">
        <v>10000</v>
      </c>
      <c r="G126" s="19">
        <v>100000</v>
      </c>
      <c r="H126" s="16" t="s">
        <v>153</v>
      </c>
      <c r="I126" s="16">
        <v>1</v>
      </c>
    </row>
    <row r="127" spans="2:9" s="106" customFormat="1" ht="28.5" customHeight="1">
      <c r="B127" s="16">
        <v>23</v>
      </c>
      <c r="C127" s="17" t="s">
        <v>195</v>
      </c>
      <c r="D127" s="18">
        <f>G127-F127-E127</f>
        <v>70000</v>
      </c>
      <c r="E127" s="18">
        <v>20000</v>
      </c>
      <c r="F127" s="18">
        <v>10000</v>
      </c>
      <c r="G127" s="19">
        <v>100000</v>
      </c>
      <c r="H127" s="16" t="s">
        <v>153</v>
      </c>
      <c r="I127" s="16">
        <v>1</v>
      </c>
    </row>
    <row r="128" spans="2:9" s="106" customFormat="1" ht="28.5" customHeight="1">
      <c r="B128" s="16">
        <v>24</v>
      </c>
      <c r="C128" s="17" t="s">
        <v>196</v>
      </c>
      <c r="D128" s="18">
        <f>G128-F128-E128</f>
        <v>70000</v>
      </c>
      <c r="E128" s="18">
        <v>20000</v>
      </c>
      <c r="F128" s="18">
        <v>10000</v>
      </c>
      <c r="G128" s="19">
        <v>100000</v>
      </c>
      <c r="H128" s="16" t="s">
        <v>153</v>
      </c>
      <c r="I128" s="16">
        <v>1</v>
      </c>
    </row>
    <row r="129" spans="2:9" s="106" customFormat="1" ht="28.5" customHeight="1">
      <c r="B129" s="16">
        <v>25</v>
      </c>
      <c r="C129" s="17" t="s">
        <v>197</v>
      </c>
      <c r="D129" s="18">
        <f t="shared" ref="D129" si="12">G129-F129-E129</f>
        <v>70000</v>
      </c>
      <c r="E129" s="18">
        <v>20000</v>
      </c>
      <c r="F129" s="18">
        <v>10000</v>
      </c>
      <c r="G129" s="19">
        <v>100000</v>
      </c>
      <c r="H129" s="16" t="s">
        <v>153</v>
      </c>
      <c r="I129" s="16">
        <v>1</v>
      </c>
    </row>
    <row r="130" spans="2:9" s="106" customFormat="1" ht="28.5" customHeight="1">
      <c r="B130" s="16">
        <v>26</v>
      </c>
      <c r="C130" s="17" t="s">
        <v>199</v>
      </c>
      <c r="D130" s="18">
        <f>G130</f>
        <v>4000000</v>
      </c>
      <c r="E130" s="18">
        <v>0</v>
      </c>
      <c r="F130" s="18">
        <v>0</v>
      </c>
      <c r="G130" s="19">
        <v>4000000</v>
      </c>
      <c r="H130" s="16" t="s">
        <v>15</v>
      </c>
      <c r="I130" s="16">
        <v>0</v>
      </c>
    </row>
    <row r="131" spans="2:9" s="106" customFormat="1" ht="28.5" customHeight="1">
      <c r="B131" s="15" t="s">
        <v>7</v>
      </c>
      <c r="C131" s="29" t="s">
        <v>157</v>
      </c>
      <c r="D131" s="18"/>
      <c r="E131" s="18"/>
      <c r="F131" s="18"/>
      <c r="G131" s="19"/>
      <c r="H131" s="16"/>
      <c r="I131" s="16"/>
    </row>
    <row r="132" spans="2:9" s="106" customFormat="1" ht="28.5" customHeight="1">
      <c r="B132" s="16">
        <v>1</v>
      </c>
      <c r="C132" s="17" t="s">
        <v>165</v>
      </c>
      <c r="D132" s="18">
        <f>G132-F132-E132</f>
        <v>20000</v>
      </c>
      <c r="E132" s="18">
        <v>20000</v>
      </c>
      <c r="F132" s="18">
        <v>10000</v>
      </c>
      <c r="G132" s="19">
        <v>50000</v>
      </c>
      <c r="H132" s="16" t="s">
        <v>153</v>
      </c>
      <c r="I132" s="16">
        <v>1</v>
      </c>
    </row>
    <row r="133" spans="2:9" s="106" customFormat="1" ht="28.5" customHeight="1">
      <c r="B133" s="16">
        <v>2</v>
      </c>
      <c r="C133" s="17" t="s">
        <v>166</v>
      </c>
      <c r="D133" s="18">
        <f>G133-F133-E133</f>
        <v>70000</v>
      </c>
      <c r="E133" s="18">
        <v>20000</v>
      </c>
      <c r="F133" s="18">
        <v>10000</v>
      </c>
      <c r="G133" s="19">
        <v>100000</v>
      </c>
      <c r="H133" s="16" t="s">
        <v>153</v>
      </c>
      <c r="I133" s="16">
        <v>1</v>
      </c>
    </row>
    <row r="134" spans="2:9" s="106" customFormat="1" ht="28.5" customHeight="1">
      <c r="B134" s="15" t="s">
        <v>159</v>
      </c>
      <c r="C134" s="29" t="s">
        <v>158</v>
      </c>
      <c r="D134" s="18"/>
      <c r="E134" s="18"/>
      <c r="F134" s="18"/>
      <c r="G134" s="19"/>
      <c r="H134" s="16"/>
      <c r="I134" s="16"/>
    </row>
    <row r="135" spans="2:9" s="106" customFormat="1" ht="28.5" customHeight="1">
      <c r="B135" s="16">
        <v>1</v>
      </c>
      <c r="C135" s="17" t="s">
        <v>160</v>
      </c>
      <c r="D135" s="18">
        <v>40000</v>
      </c>
      <c r="E135" s="18">
        <v>40000</v>
      </c>
      <c r="F135" s="18">
        <v>20000</v>
      </c>
      <c r="G135" s="19">
        <v>100000</v>
      </c>
      <c r="H135" s="16" t="s">
        <v>153</v>
      </c>
      <c r="I135" s="16">
        <v>2</v>
      </c>
    </row>
    <row r="136" spans="2:9" s="106" customFormat="1" ht="28.5" customHeight="1">
      <c r="B136" s="16">
        <v>2</v>
      </c>
      <c r="C136" s="17" t="s">
        <v>258</v>
      </c>
      <c r="D136" s="18">
        <f>G136-F136-E136</f>
        <v>70000</v>
      </c>
      <c r="E136" s="18">
        <v>20000</v>
      </c>
      <c r="F136" s="18">
        <v>10000</v>
      </c>
      <c r="G136" s="19">
        <v>100000</v>
      </c>
      <c r="H136" s="16" t="s">
        <v>153</v>
      </c>
      <c r="I136" s="16">
        <v>1</v>
      </c>
    </row>
    <row r="137" spans="2:9" s="106" customFormat="1" ht="28.5" customHeight="1">
      <c r="B137" s="16">
        <v>3</v>
      </c>
      <c r="C137" s="17" t="s">
        <v>161</v>
      </c>
      <c r="D137" s="18">
        <f>G137-F137-E137</f>
        <v>70000</v>
      </c>
      <c r="E137" s="18">
        <v>20000</v>
      </c>
      <c r="F137" s="18">
        <v>10000</v>
      </c>
      <c r="G137" s="19">
        <v>100000</v>
      </c>
      <c r="H137" s="16" t="s">
        <v>153</v>
      </c>
      <c r="I137" s="16">
        <v>1</v>
      </c>
    </row>
    <row r="138" spans="2:9" s="106" customFormat="1" ht="28.5" customHeight="1">
      <c r="B138" s="16">
        <v>4</v>
      </c>
      <c r="C138" s="17" t="s">
        <v>162</v>
      </c>
      <c r="D138" s="18">
        <f>G138-F138-E138</f>
        <v>20000</v>
      </c>
      <c r="E138" s="18">
        <v>20000</v>
      </c>
      <c r="F138" s="18">
        <v>10000</v>
      </c>
      <c r="G138" s="19">
        <v>50000</v>
      </c>
      <c r="H138" s="16" t="s">
        <v>153</v>
      </c>
      <c r="I138" s="16">
        <v>1</v>
      </c>
    </row>
    <row r="139" spans="2:9" s="106" customFormat="1" ht="28.5" customHeight="1">
      <c r="B139" s="16">
        <v>5</v>
      </c>
      <c r="C139" s="17" t="s">
        <v>163</v>
      </c>
      <c r="D139" s="18">
        <f>G139-F139-E139</f>
        <v>70000</v>
      </c>
      <c r="E139" s="18">
        <v>20000</v>
      </c>
      <c r="F139" s="18">
        <v>10000</v>
      </c>
      <c r="G139" s="19">
        <v>100000</v>
      </c>
      <c r="H139" s="16" t="s">
        <v>153</v>
      </c>
      <c r="I139" s="16">
        <v>1</v>
      </c>
    </row>
    <row r="140" spans="2:9" s="106" customFormat="1" ht="28.5" customHeight="1">
      <c r="B140" s="16">
        <v>6</v>
      </c>
      <c r="C140" s="17" t="s">
        <v>164</v>
      </c>
      <c r="D140" s="18">
        <v>60000</v>
      </c>
      <c r="E140" s="18">
        <v>60000</v>
      </c>
      <c r="F140" s="18">
        <v>30000</v>
      </c>
      <c r="G140" s="19">
        <v>150000</v>
      </c>
      <c r="H140" s="16" t="s">
        <v>153</v>
      </c>
      <c r="I140" s="16">
        <v>3</v>
      </c>
    </row>
    <row r="141" spans="2:9" s="106" customFormat="1" ht="28.5" customHeight="1">
      <c r="B141" s="165" t="s">
        <v>62</v>
      </c>
      <c r="C141" s="165"/>
      <c r="D141" s="25">
        <f>SUM(D11:D140)</f>
        <v>18450013</v>
      </c>
      <c r="E141" s="25">
        <f>SUM(E11:E140)</f>
        <v>2200000</v>
      </c>
      <c r="F141" s="25">
        <f t="shared" ref="E141:F141" si="13">SUM(F11:F140)</f>
        <v>1100000</v>
      </c>
      <c r="G141" s="26">
        <f>SUM(G11:G140)</f>
        <v>21780018</v>
      </c>
      <c r="H141" s="24" t="s">
        <v>200</v>
      </c>
      <c r="I141" s="24">
        <f>SUM(I11:I140)</f>
        <v>110</v>
      </c>
    </row>
    <row r="142" spans="2:9" s="106" customFormat="1" ht="28.5" customHeight="1">
      <c r="B142" s="142"/>
      <c r="C142" s="142"/>
      <c r="D142" s="143"/>
      <c r="E142" s="143"/>
      <c r="F142" s="143"/>
      <c r="G142" s="144"/>
      <c r="H142" s="145"/>
      <c r="I142" s="145"/>
    </row>
    <row r="143" spans="2:9">
      <c r="B143" s="146"/>
      <c r="C143" s="163" t="s">
        <v>529</v>
      </c>
      <c r="D143" s="163"/>
      <c r="E143" s="163"/>
      <c r="F143" s="163"/>
      <c r="G143" s="135">
        <v>2300000</v>
      </c>
      <c r="H143" s="146"/>
      <c r="I143" s="146"/>
    </row>
    <row r="144" spans="2:9">
      <c r="B144" s="146"/>
      <c r="C144" s="163" t="s">
        <v>529</v>
      </c>
      <c r="D144" s="163"/>
      <c r="E144" s="163"/>
      <c r="F144" s="163"/>
      <c r="G144" s="135">
        <v>500000</v>
      </c>
      <c r="H144" s="146"/>
      <c r="I144" s="146"/>
    </row>
    <row r="145" spans="2:9">
      <c r="B145" s="146"/>
      <c r="C145" s="163" t="s">
        <v>529</v>
      </c>
      <c r="D145" s="163"/>
      <c r="E145" s="163"/>
      <c r="F145" s="163"/>
      <c r="G145" s="135">
        <v>1550000</v>
      </c>
      <c r="H145" s="146"/>
      <c r="I145" s="146"/>
    </row>
    <row r="146" spans="2:9">
      <c r="B146" s="146"/>
      <c r="C146" s="163" t="s">
        <v>530</v>
      </c>
      <c r="D146" s="163"/>
      <c r="E146" s="163"/>
      <c r="F146" s="163"/>
      <c r="G146" s="135">
        <v>1500000</v>
      </c>
      <c r="H146" s="146"/>
      <c r="I146" s="146"/>
    </row>
    <row r="147" spans="2:9">
      <c r="B147" s="146"/>
      <c r="C147" s="163" t="s">
        <v>530</v>
      </c>
      <c r="D147" s="163"/>
      <c r="E147" s="163"/>
      <c r="F147" s="163"/>
      <c r="G147" s="135">
        <v>294000</v>
      </c>
      <c r="H147" s="146"/>
      <c r="I147" s="146"/>
    </row>
    <row r="148" spans="2:9">
      <c r="B148" s="146"/>
      <c r="C148" s="163" t="s">
        <v>531</v>
      </c>
      <c r="D148" s="163"/>
      <c r="E148" s="163"/>
      <c r="F148" s="163"/>
      <c r="G148" s="135">
        <f>SUM(G141:G147)</f>
        <v>27924018</v>
      </c>
      <c r="H148" s="146"/>
      <c r="I148" s="146"/>
    </row>
    <row r="149" spans="2:9" ht="18.75" customHeight="1">
      <c r="B149" s="146"/>
      <c r="C149" s="163" t="s">
        <v>548</v>
      </c>
      <c r="D149" s="163"/>
      <c r="E149" s="163"/>
      <c r="F149" s="163"/>
      <c r="G149" s="135">
        <v>7734000</v>
      </c>
      <c r="H149" s="146"/>
      <c r="I149" s="146"/>
    </row>
    <row r="150" spans="2:9">
      <c r="B150" s="146"/>
      <c r="C150" s="163" t="s">
        <v>547</v>
      </c>
      <c r="D150" s="163"/>
      <c r="E150" s="163"/>
      <c r="F150" s="163"/>
      <c r="G150" s="135">
        <f>G148-G149</f>
        <v>20190018</v>
      </c>
      <c r="H150" s="146"/>
      <c r="I150" s="146"/>
    </row>
    <row r="151" spans="2:9">
      <c r="B151" s="146"/>
      <c r="C151" s="147"/>
      <c r="D151" s="148"/>
      <c r="E151" s="148"/>
      <c r="F151" s="148"/>
      <c r="G151" s="146"/>
      <c r="H151" s="146"/>
      <c r="I151" s="146"/>
    </row>
    <row r="152" spans="2:9">
      <c r="B152" s="146"/>
      <c r="C152" s="147"/>
      <c r="D152" s="148"/>
      <c r="E152" s="148"/>
      <c r="F152" s="148" t="s">
        <v>523</v>
      </c>
      <c r="G152" s="135">
        <v>20190018</v>
      </c>
      <c r="H152" s="146"/>
      <c r="I152" s="146"/>
    </row>
    <row r="153" spans="2:9">
      <c r="B153" s="146"/>
      <c r="C153" s="147"/>
      <c r="D153" s="148"/>
      <c r="E153" s="148"/>
      <c r="F153" s="147" t="s">
        <v>552</v>
      </c>
      <c r="G153" s="135">
        <v>3505119</v>
      </c>
      <c r="H153" s="146"/>
      <c r="I153" s="146"/>
    </row>
    <row r="154" spans="2:9">
      <c r="B154" s="146"/>
      <c r="C154" s="147"/>
      <c r="D154" s="148"/>
      <c r="E154" s="148"/>
      <c r="F154" s="147" t="s">
        <v>551</v>
      </c>
      <c r="G154" s="135">
        <f>SUM(G152:G153)</f>
        <v>23695137</v>
      </c>
      <c r="H154" s="146"/>
      <c r="I154" s="135"/>
    </row>
    <row r="155" spans="2:9">
      <c r="B155" s="146"/>
      <c r="C155" s="147"/>
      <c r="D155" s="148"/>
      <c r="E155" s="148"/>
      <c r="F155" s="147" t="s">
        <v>553</v>
      </c>
      <c r="G155" s="135">
        <v>1245000</v>
      </c>
      <c r="H155" s="148"/>
      <c r="I155" s="148"/>
    </row>
    <row r="156" spans="2:9">
      <c r="B156" s="146"/>
      <c r="C156" s="147"/>
      <c r="D156" s="148"/>
      <c r="E156" s="148"/>
      <c r="F156" s="146"/>
      <c r="G156" s="135">
        <f>G154-G155</f>
        <v>22450137</v>
      </c>
      <c r="H156" s="148"/>
      <c r="I156" s="148"/>
    </row>
    <row r="157" spans="2:9">
      <c r="C157" s="166"/>
      <c r="D157" s="166"/>
      <c r="E157" s="166"/>
      <c r="F157" s="166"/>
      <c r="G157" s="166"/>
      <c r="H157" s="166"/>
      <c r="I157" s="166"/>
    </row>
  </sheetData>
  <mergeCells count="22">
    <mergeCell ref="C150:F150"/>
    <mergeCell ref="C149:F149"/>
    <mergeCell ref="C157:I157"/>
    <mergeCell ref="C146:F146"/>
    <mergeCell ref="C147:F147"/>
    <mergeCell ref="C148:F148"/>
    <mergeCell ref="C145:F145"/>
    <mergeCell ref="C143:F143"/>
    <mergeCell ref="C144:F144"/>
    <mergeCell ref="B2:I2"/>
    <mergeCell ref="B5:I5"/>
    <mergeCell ref="B141:C141"/>
    <mergeCell ref="B4:I4"/>
    <mergeCell ref="B3:I3"/>
    <mergeCell ref="B7:H7"/>
    <mergeCell ref="B8:B9"/>
    <mergeCell ref="C8:C9"/>
    <mergeCell ref="G8:G9"/>
    <mergeCell ref="H8:H9"/>
    <mergeCell ref="I8:I9"/>
    <mergeCell ref="E8:F8"/>
    <mergeCell ref="D8:D9"/>
  </mergeCells>
  <pageMargins left="0.66" right="0.25" top="0.67" bottom="0.55000000000000004" header="0.3" footer="0.3"/>
  <pageSetup paperSize="9" scale="80" orientation="portrait" verticalDpi="0" copies="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C9" sqref="C9"/>
    </sheetView>
  </sheetViews>
  <sheetFormatPr defaultRowHeight="14.25"/>
  <cols>
    <col min="1" max="1" width="4.140625" style="49" customWidth="1"/>
    <col min="2" max="2" width="14.5703125" style="8" customWidth="1"/>
    <col min="3" max="3" width="32.5703125" style="8" customWidth="1"/>
    <col min="4" max="4" width="14.28515625" style="8" customWidth="1"/>
    <col min="5" max="5" width="19.5703125" style="8" customWidth="1"/>
    <col min="6" max="16384" width="9.140625" style="8"/>
  </cols>
  <sheetData>
    <row r="1" spans="1:9" s="53" customFormat="1" ht="21.75" customHeight="1">
      <c r="A1" s="48"/>
      <c r="B1" s="164" t="s">
        <v>354</v>
      </c>
      <c r="C1" s="164"/>
      <c r="D1" s="164"/>
      <c r="E1" s="164"/>
      <c r="F1" s="39"/>
      <c r="G1" s="39"/>
      <c r="H1" s="39"/>
      <c r="I1" s="39"/>
    </row>
    <row r="2" spans="1:9" s="64" customFormat="1" ht="21.75" customHeight="1">
      <c r="A2" s="75"/>
      <c r="B2" s="164" t="s">
        <v>355</v>
      </c>
      <c r="C2" s="164"/>
      <c r="D2" s="164"/>
      <c r="E2" s="164"/>
      <c r="F2" s="39"/>
      <c r="G2" s="39"/>
      <c r="H2" s="39"/>
      <c r="I2" s="39"/>
    </row>
    <row r="3" spans="1:9" s="64" customFormat="1" ht="21.75" customHeight="1">
      <c r="A3" s="75"/>
      <c r="B3" s="164" t="s">
        <v>371</v>
      </c>
      <c r="C3" s="164"/>
      <c r="D3" s="164"/>
      <c r="E3" s="164"/>
      <c r="F3" s="39"/>
      <c r="G3" s="39"/>
      <c r="H3" s="39"/>
      <c r="I3" s="39"/>
    </row>
    <row r="7" spans="1:9" ht="30" customHeight="1">
      <c r="A7" s="65" t="s">
        <v>0</v>
      </c>
      <c r="B7" s="65" t="s">
        <v>260</v>
      </c>
      <c r="C7" s="65" t="s">
        <v>261</v>
      </c>
      <c r="D7" s="65" t="s">
        <v>262</v>
      </c>
      <c r="E7" s="65" t="s">
        <v>263</v>
      </c>
    </row>
    <row r="8" spans="1:9" ht="19.5" customHeight="1">
      <c r="A8" s="20">
        <v>1</v>
      </c>
      <c r="B8" s="66">
        <v>42100</v>
      </c>
      <c r="C8" s="54" t="s">
        <v>356</v>
      </c>
      <c r="D8" s="20" t="s">
        <v>267</v>
      </c>
      <c r="E8" s="20" t="s">
        <v>357</v>
      </c>
    </row>
    <row r="9" spans="1:9" ht="48" customHeight="1">
      <c r="A9" s="20">
        <v>2</v>
      </c>
      <c r="B9" s="66">
        <v>42130</v>
      </c>
      <c r="C9" s="54" t="s">
        <v>358</v>
      </c>
      <c r="D9" s="20" t="s">
        <v>267</v>
      </c>
      <c r="E9" s="20" t="s">
        <v>359</v>
      </c>
    </row>
    <row r="10" spans="1:9" ht="31.5" customHeight="1">
      <c r="A10" s="20">
        <v>3</v>
      </c>
      <c r="B10" s="66">
        <v>42130</v>
      </c>
      <c r="C10" s="54" t="s">
        <v>360</v>
      </c>
      <c r="D10" s="20" t="s">
        <v>267</v>
      </c>
      <c r="E10" s="20" t="s">
        <v>361</v>
      </c>
    </row>
    <row r="11" spans="1:9" ht="48" customHeight="1">
      <c r="A11" s="20">
        <v>4</v>
      </c>
      <c r="B11" s="66">
        <v>42161</v>
      </c>
      <c r="C11" s="54" t="s">
        <v>362</v>
      </c>
      <c r="D11" s="20" t="s">
        <v>271</v>
      </c>
      <c r="E11" s="20" t="s">
        <v>267</v>
      </c>
    </row>
    <row r="12" spans="1:9" ht="48" customHeight="1">
      <c r="A12" s="20">
        <v>5</v>
      </c>
      <c r="B12" s="66">
        <v>42161</v>
      </c>
      <c r="C12" s="54" t="s">
        <v>363</v>
      </c>
      <c r="D12" s="20" t="s">
        <v>364</v>
      </c>
      <c r="E12" s="20" t="s">
        <v>267</v>
      </c>
    </row>
    <row r="13" spans="1:9" ht="30.75" customHeight="1">
      <c r="A13" s="20">
        <v>6</v>
      </c>
      <c r="B13" s="66">
        <v>42161</v>
      </c>
      <c r="C13" s="54" t="s">
        <v>365</v>
      </c>
      <c r="D13" s="20" t="s">
        <v>267</v>
      </c>
      <c r="E13" s="20" t="s">
        <v>366</v>
      </c>
    </row>
    <row r="14" spans="1:9" ht="45.75" customHeight="1">
      <c r="A14" s="20">
        <v>7</v>
      </c>
      <c r="B14" s="66">
        <v>42253</v>
      </c>
      <c r="C14" s="54" t="s">
        <v>367</v>
      </c>
      <c r="D14" s="20" t="s">
        <v>268</v>
      </c>
      <c r="E14" s="20" t="s">
        <v>267</v>
      </c>
    </row>
    <row r="15" spans="1:9">
      <c r="A15" s="20"/>
      <c r="B15" s="21"/>
      <c r="C15" s="54"/>
      <c r="D15" s="20"/>
      <c r="E15" s="20"/>
    </row>
    <row r="16" spans="1:9">
      <c r="A16" s="20"/>
      <c r="B16" s="21"/>
      <c r="C16" s="54"/>
      <c r="D16" s="20"/>
      <c r="E16" s="20"/>
    </row>
    <row r="17" spans="1:5" ht="17.25" customHeight="1">
      <c r="A17" s="20"/>
      <c r="B17" s="67" t="s">
        <v>346</v>
      </c>
      <c r="C17" s="55" t="s">
        <v>368</v>
      </c>
      <c r="D17" s="20"/>
      <c r="E17" s="20"/>
    </row>
    <row r="18" spans="1:5" ht="17.25" customHeight="1">
      <c r="A18" s="20"/>
      <c r="B18" s="67" t="s">
        <v>348</v>
      </c>
      <c r="C18" s="55" t="s">
        <v>369</v>
      </c>
      <c r="D18" s="20"/>
      <c r="E18" s="20"/>
    </row>
    <row r="19" spans="1:5" ht="17.25" customHeight="1">
      <c r="A19" s="20"/>
      <c r="B19" s="67" t="s">
        <v>350</v>
      </c>
      <c r="C19" s="55" t="s">
        <v>370</v>
      </c>
      <c r="D19" s="20"/>
      <c r="E19" s="20"/>
    </row>
    <row r="20" spans="1:5" ht="17.25" customHeight="1">
      <c r="A20" s="20"/>
      <c r="B20" s="67" t="s">
        <v>352</v>
      </c>
      <c r="C20" s="55" t="s">
        <v>347</v>
      </c>
      <c r="D20" s="20"/>
      <c r="E20" s="20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3"/>
  <sheetViews>
    <sheetView topLeftCell="A55" workbookViewId="0">
      <selection activeCell="L62" sqref="L62"/>
    </sheetView>
  </sheetViews>
  <sheetFormatPr defaultRowHeight="15"/>
  <cols>
    <col min="1" max="1" width="4.42578125" style="3" customWidth="1"/>
    <col min="2" max="2" width="22.28515625" style="3" customWidth="1"/>
    <col min="3" max="3" width="15.42578125" style="3" customWidth="1"/>
    <col min="4" max="4" width="12.85546875" style="3" customWidth="1"/>
    <col min="5" max="5" width="15" style="3" customWidth="1"/>
    <col min="6" max="6" width="14.7109375" style="3" customWidth="1"/>
    <col min="7" max="7" width="15.42578125" style="42" customWidth="1"/>
    <col min="8" max="8" width="11.28515625" style="3" customWidth="1"/>
  </cols>
  <sheetData>
    <row r="1" spans="1:8">
      <c r="A1" s="8"/>
      <c r="B1" s="8"/>
      <c r="C1" s="8"/>
      <c r="D1" s="8"/>
      <c r="E1" s="8"/>
      <c r="F1" s="8"/>
      <c r="G1" s="28"/>
      <c r="H1" s="8"/>
    </row>
    <row r="2" spans="1:8" s="9" customFormat="1" ht="19.5" customHeight="1">
      <c r="A2" s="164" t="s">
        <v>61</v>
      </c>
      <c r="B2" s="164"/>
      <c r="C2" s="164"/>
      <c r="D2" s="164"/>
      <c r="E2" s="164"/>
      <c r="F2" s="164"/>
      <c r="G2" s="164"/>
      <c r="H2" s="164"/>
    </row>
    <row r="3" spans="1:8" s="10" customFormat="1" ht="19.5" customHeight="1">
      <c r="A3" s="164" t="s">
        <v>201</v>
      </c>
      <c r="B3" s="164"/>
      <c r="C3" s="164"/>
      <c r="D3" s="164"/>
      <c r="E3" s="164"/>
      <c r="F3" s="164"/>
      <c r="G3" s="164"/>
      <c r="H3" s="164"/>
    </row>
    <row r="4" spans="1:8" s="10" customFormat="1" ht="19.5" customHeight="1">
      <c r="A4" s="164" t="s">
        <v>63</v>
      </c>
      <c r="B4" s="164"/>
      <c r="C4" s="164"/>
      <c r="D4" s="164"/>
      <c r="E4" s="164"/>
      <c r="F4" s="164"/>
      <c r="G4" s="164"/>
      <c r="H4" s="164"/>
    </row>
    <row r="5" spans="1:8" s="10" customFormat="1" ht="19.5" customHeight="1">
      <c r="A5" s="168" t="s">
        <v>69</v>
      </c>
      <c r="B5" s="168"/>
      <c r="C5" s="168"/>
      <c r="D5" s="168"/>
      <c r="E5" s="168"/>
      <c r="F5" s="168"/>
      <c r="G5" s="168"/>
      <c r="H5" s="168"/>
    </row>
    <row r="6" spans="1:8" s="10" customFormat="1" ht="23.25" customHeight="1">
      <c r="A6" s="14"/>
      <c r="B6" s="14"/>
      <c r="C6" s="14"/>
      <c r="D6" s="14"/>
      <c r="E6" s="14"/>
      <c r="F6" s="14"/>
      <c r="G6" s="98"/>
      <c r="H6" s="14"/>
    </row>
    <row r="7" spans="1:8">
      <c r="A7" s="8"/>
      <c r="B7" s="8"/>
      <c r="C7" s="8"/>
      <c r="D7" s="8"/>
      <c r="E7" s="8"/>
      <c r="F7" s="8"/>
      <c r="G7" s="28"/>
      <c r="H7" s="8"/>
    </row>
    <row r="8" spans="1:8" s="11" customFormat="1" ht="30" customHeight="1">
      <c r="A8" s="167" t="s">
        <v>0</v>
      </c>
      <c r="B8" s="167" t="s">
        <v>1</v>
      </c>
      <c r="C8" s="167" t="s">
        <v>15</v>
      </c>
      <c r="D8" s="167" t="s">
        <v>64</v>
      </c>
      <c r="E8" s="167"/>
      <c r="F8" s="167" t="s">
        <v>66</v>
      </c>
      <c r="G8" s="169" t="s">
        <v>67</v>
      </c>
      <c r="H8" s="167" t="s">
        <v>68</v>
      </c>
    </row>
    <row r="9" spans="1:8" s="11" customFormat="1" ht="30" customHeight="1">
      <c r="A9" s="167"/>
      <c r="B9" s="167"/>
      <c r="C9" s="167"/>
      <c r="D9" s="12" t="s">
        <v>65</v>
      </c>
      <c r="E9" s="12" t="s">
        <v>64</v>
      </c>
      <c r="F9" s="167"/>
      <c r="G9" s="170"/>
      <c r="H9" s="167"/>
    </row>
    <row r="10" spans="1:8" s="88" customFormat="1" ht="18.75" customHeight="1">
      <c r="A10" s="84">
        <v>1</v>
      </c>
      <c r="B10" s="85" t="s">
        <v>10</v>
      </c>
      <c r="C10" s="86">
        <v>70000</v>
      </c>
      <c r="D10" s="86">
        <v>20000</v>
      </c>
      <c r="E10" s="86">
        <v>10000</v>
      </c>
      <c r="F10" s="87">
        <v>100000</v>
      </c>
      <c r="G10" s="99" t="s">
        <v>11</v>
      </c>
      <c r="H10" s="84">
        <v>1</v>
      </c>
    </row>
    <row r="11" spans="1:8" s="88" customFormat="1" ht="18.75" customHeight="1">
      <c r="A11" s="89">
        <v>2</v>
      </c>
      <c r="B11" s="90" t="s">
        <v>12</v>
      </c>
      <c r="C11" s="6">
        <v>20000</v>
      </c>
      <c r="D11" s="6">
        <v>20000</v>
      </c>
      <c r="E11" s="6">
        <v>10000</v>
      </c>
      <c r="F11" s="6">
        <v>50000</v>
      </c>
      <c r="G11" s="100" t="s">
        <v>11</v>
      </c>
      <c r="H11" s="89">
        <v>1</v>
      </c>
    </row>
    <row r="12" spans="1:8" s="88" customFormat="1" ht="18.75" customHeight="1">
      <c r="A12" s="89">
        <v>3</v>
      </c>
      <c r="B12" s="92" t="s">
        <v>13</v>
      </c>
      <c r="C12" s="6">
        <v>250000</v>
      </c>
      <c r="D12" s="6"/>
      <c r="E12" s="6"/>
      <c r="F12" s="6">
        <v>250000</v>
      </c>
      <c r="G12" s="100" t="s">
        <v>2</v>
      </c>
      <c r="H12" s="89">
        <v>0</v>
      </c>
    </row>
    <row r="13" spans="1:8" s="5" customFormat="1" ht="18.75" customHeight="1">
      <c r="A13" s="89">
        <v>4</v>
      </c>
      <c r="B13" s="92" t="s">
        <v>14</v>
      </c>
      <c r="C13" s="91">
        <v>100000</v>
      </c>
      <c r="D13" s="91"/>
      <c r="E13" s="91"/>
      <c r="F13" s="6">
        <v>100000</v>
      </c>
      <c r="G13" s="100" t="s">
        <v>15</v>
      </c>
      <c r="H13" s="89">
        <v>0</v>
      </c>
    </row>
    <row r="14" spans="1:8" s="5" customFormat="1" ht="18.75" customHeight="1">
      <c r="A14" s="89">
        <v>5</v>
      </c>
      <c r="B14" s="92" t="s">
        <v>16</v>
      </c>
      <c r="C14" s="6">
        <v>50000</v>
      </c>
      <c r="D14" s="6"/>
      <c r="E14" s="6"/>
      <c r="F14" s="6">
        <v>50000</v>
      </c>
      <c r="G14" s="100" t="s">
        <v>2</v>
      </c>
      <c r="H14" s="89">
        <v>0</v>
      </c>
    </row>
    <row r="15" spans="1:8" s="5" customFormat="1" ht="18.75" customHeight="1">
      <c r="A15" s="89">
        <v>6</v>
      </c>
      <c r="B15" s="92" t="s">
        <v>17</v>
      </c>
      <c r="C15" s="6">
        <v>20000</v>
      </c>
      <c r="D15" s="6">
        <v>20000</v>
      </c>
      <c r="E15" s="6">
        <v>10000</v>
      </c>
      <c r="F15" s="6">
        <v>50000</v>
      </c>
      <c r="G15" s="100" t="s">
        <v>18</v>
      </c>
      <c r="H15" s="89">
        <v>1</v>
      </c>
    </row>
    <row r="16" spans="1:8" s="5" customFormat="1" ht="18.75" customHeight="1">
      <c r="A16" s="89">
        <v>7</v>
      </c>
      <c r="B16" s="92" t="s">
        <v>19</v>
      </c>
      <c r="C16" s="6">
        <v>50000</v>
      </c>
      <c r="D16" s="6"/>
      <c r="E16" s="6"/>
      <c r="F16" s="6">
        <v>50000</v>
      </c>
      <c r="G16" s="100" t="s">
        <v>2</v>
      </c>
      <c r="H16" s="89">
        <v>0</v>
      </c>
    </row>
    <row r="17" spans="1:8" s="5" customFormat="1" ht="18.75" customHeight="1">
      <c r="A17" s="89">
        <v>8</v>
      </c>
      <c r="B17" s="92" t="s">
        <v>20</v>
      </c>
      <c r="C17" s="6">
        <v>20000</v>
      </c>
      <c r="D17" s="6">
        <v>20000</v>
      </c>
      <c r="E17" s="6">
        <v>10000</v>
      </c>
      <c r="F17" s="6">
        <v>50000</v>
      </c>
      <c r="G17" s="100" t="s">
        <v>18</v>
      </c>
      <c r="H17" s="89">
        <v>1</v>
      </c>
    </row>
    <row r="18" spans="1:8" s="5" customFormat="1" ht="18.75" customHeight="1">
      <c r="A18" s="89">
        <v>9</v>
      </c>
      <c r="B18" s="92" t="s">
        <v>21</v>
      </c>
      <c r="C18" s="6">
        <v>20000</v>
      </c>
      <c r="D18" s="6">
        <v>20000</v>
      </c>
      <c r="E18" s="6">
        <v>10000</v>
      </c>
      <c r="F18" s="6">
        <v>50000</v>
      </c>
      <c r="G18" s="100" t="s">
        <v>11</v>
      </c>
      <c r="H18" s="89">
        <v>1</v>
      </c>
    </row>
    <row r="19" spans="1:8" s="5" customFormat="1" ht="18.75" customHeight="1">
      <c r="A19" s="89">
        <v>10</v>
      </c>
      <c r="B19" s="92" t="s">
        <v>22</v>
      </c>
      <c r="C19" s="6">
        <v>300000</v>
      </c>
      <c r="D19" s="6"/>
      <c r="E19" s="6"/>
      <c r="F19" s="6">
        <v>300000</v>
      </c>
      <c r="G19" s="100" t="s">
        <v>2</v>
      </c>
      <c r="H19" s="89">
        <v>0</v>
      </c>
    </row>
    <row r="20" spans="1:8" s="5" customFormat="1" ht="18.75" customHeight="1">
      <c r="A20" s="89">
        <v>11</v>
      </c>
      <c r="B20" s="92" t="s">
        <v>23</v>
      </c>
      <c r="C20" s="6">
        <v>1000000</v>
      </c>
      <c r="D20" s="6"/>
      <c r="E20" s="6"/>
      <c r="F20" s="6">
        <v>1000000</v>
      </c>
      <c r="G20" s="100" t="s">
        <v>2</v>
      </c>
      <c r="H20" s="89">
        <v>0</v>
      </c>
    </row>
    <row r="21" spans="1:8" s="5" customFormat="1" ht="18.75" customHeight="1">
      <c r="A21" s="89">
        <v>12</v>
      </c>
      <c r="B21" s="92" t="s">
        <v>24</v>
      </c>
      <c r="C21" s="6">
        <v>300000</v>
      </c>
      <c r="D21" s="6"/>
      <c r="E21" s="6"/>
      <c r="F21" s="6">
        <v>300000</v>
      </c>
      <c r="G21" s="100" t="s">
        <v>2</v>
      </c>
      <c r="H21" s="89">
        <v>0</v>
      </c>
    </row>
    <row r="22" spans="1:8" s="5" customFormat="1" ht="18.75" customHeight="1">
      <c r="A22" s="89">
        <v>13</v>
      </c>
      <c r="B22" s="92" t="s">
        <v>25</v>
      </c>
      <c r="C22" s="6">
        <v>20000</v>
      </c>
      <c r="D22" s="6">
        <v>20000</v>
      </c>
      <c r="E22" s="6">
        <v>10000</v>
      </c>
      <c r="F22" s="6">
        <v>50000</v>
      </c>
      <c r="G22" s="100" t="s">
        <v>11</v>
      </c>
      <c r="H22" s="89">
        <v>1</v>
      </c>
    </row>
    <row r="23" spans="1:8" s="5" customFormat="1" ht="18.75" customHeight="1">
      <c r="A23" s="89">
        <v>14</v>
      </c>
      <c r="B23" s="92" t="s">
        <v>26</v>
      </c>
      <c r="C23" s="6">
        <v>70000</v>
      </c>
      <c r="D23" s="6">
        <v>20000</v>
      </c>
      <c r="E23" s="6">
        <v>10000</v>
      </c>
      <c r="F23" s="6">
        <v>100000</v>
      </c>
      <c r="G23" s="100" t="s">
        <v>18</v>
      </c>
      <c r="H23" s="89">
        <v>1</v>
      </c>
    </row>
    <row r="24" spans="1:8" s="5" customFormat="1" ht="18.75" customHeight="1">
      <c r="A24" s="89">
        <v>15</v>
      </c>
      <c r="B24" s="92" t="s">
        <v>27</v>
      </c>
      <c r="C24" s="6">
        <v>20000</v>
      </c>
      <c r="D24" s="6">
        <v>20000</v>
      </c>
      <c r="E24" s="6">
        <v>10000</v>
      </c>
      <c r="F24" s="6">
        <v>50000</v>
      </c>
      <c r="G24" s="100" t="s">
        <v>11</v>
      </c>
      <c r="H24" s="89">
        <v>1</v>
      </c>
    </row>
    <row r="25" spans="1:8" s="5" customFormat="1" ht="18.75" customHeight="1">
      <c r="A25" s="89">
        <v>16</v>
      </c>
      <c r="B25" s="92" t="s">
        <v>28</v>
      </c>
      <c r="C25" s="6">
        <v>20118</v>
      </c>
      <c r="D25" s="6">
        <v>20000</v>
      </c>
      <c r="E25" s="6">
        <v>10000</v>
      </c>
      <c r="F25" s="6">
        <v>50118</v>
      </c>
      <c r="G25" s="100" t="s">
        <v>18</v>
      </c>
      <c r="H25" s="89">
        <v>1</v>
      </c>
    </row>
    <row r="26" spans="1:8" s="5" customFormat="1" ht="18.75" customHeight="1">
      <c r="A26" s="89">
        <v>17</v>
      </c>
      <c r="B26" s="92" t="s">
        <v>29</v>
      </c>
      <c r="C26" s="91">
        <v>170000</v>
      </c>
      <c r="D26" s="91">
        <v>20000</v>
      </c>
      <c r="E26" s="91">
        <v>10000</v>
      </c>
      <c r="F26" s="6">
        <v>200000</v>
      </c>
      <c r="G26" s="100" t="s">
        <v>18</v>
      </c>
      <c r="H26" s="89">
        <v>1</v>
      </c>
    </row>
    <row r="27" spans="1:8" s="5" customFormat="1" ht="18.75" customHeight="1">
      <c r="A27" s="89">
        <v>18</v>
      </c>
      <c r="B27" s="92" t="s">
        <v>30</v>
      </c>
      <c r="C27" s="6">
        <v>20000</v>
      </c>
      <c r="D27" s="6">
        <v>20000</v>
      </c>
      <c r="E27" s="6">
        <v>10000</v>
      </c>
      <c r="F27" s="6">
        <v>50000</v>
      </c>
      <c r="G27" s="100" t="s">
        <v>18</v>
      </c>
      <c r="H27" s="89">
        <v>1</v>
      </c>
    </row>
    <row r="28" spans="1:8" s="5" customFormat="1" ht="18.75" customHeight="1">
      <c r="A28" s="89">
        <v>19</v>
      </c>
      <c r="B28" s="92" t="s">
        <v>31</v>
      </c>
      <c r="C28" s="6">
        <v>20000</v>
      </c>
      <c r="D28" s="6">
        <v>20000</v>
      </c>
      <c r="E28" s="6">
        <v>10000</v>
      </c>
      <c r="F28" s="6">
        <v>50000</v>
      </c>
      <c r="G28" s="100" t="s">
        <v>18</v>
      </c>
      <c r="H28" s="89">
        <v>1</v>
      </c>
    </row>
    <row r="29" spans="1:8" s="5" customFormat="1" ht="18.75" customHeight="1">
      <c r="A29" s="89">
        <v>20</v>
      </c>
      <c r="B29" s="92" t="s">
        <v>31</v>
      </c>
      <c r="C29" s="6">
        <v>20000</v>
      </c>
      <c r="D29" s="6">
        <v>20000</v>
      </c>
      <c r="E29" s="6">
        <v>10000</v>
      </c>
      <c r="F29" s="6">
        <v>50000</v>
      </c>
      <c r="G29" s="100" t="s">
        <v>18</v>
      </c>
      <c r="H29" s="89">
        <v>1</v>
      </c>
    </row>
    <row r="30" spans="1:8" s="5" customFormat="1" ht="18.75" customHeight="1">
      <c r="A30" s="89">
        <v>21</v>
      </c>
      <c r="B30" s="92" t="s">
        <v>32</v>
      </c>
      <c r="C30" s="6">
        <v>20000</v>
      </c>
      <c r="D30" s="91">
        <v>20000</v>
      </c>
      <c r="E30" s="91">
        <v>10000</v>
      </c>
      <c r="F30" s="6">
        <v>50000</v>
      </c>
      <c r="G30" s="100" t="s">
        <v>18</v>
      </c>
      <c r="H30" s="89">
        <v>1</v>
      </c>
    </row>
    <row r="31" spans="1:8" s="5" customFormat="1" ht="18.75" customHeight="1">
      <c r="A31" s="89">
        <v>22</v>
      </c>
      <c r="B31" s="92" t="s">
        <v>33</v>
      </c>
      <c r="C31" s="6">
        <v>600000</v>
      </c>
      <c r="D31" s="91"/>
      <c r="E31" s="91"/>
      <c r="F31" s="6">
        <v>600000</v>
      </c>
      <c r="G31" s="100" t="s">
        <v>15</v>
      </c>
      <c r="H31" s="89">
        <v>0</v>
      </c>
    </row>
    <row r="32" spans="1:8" s="5" customFormat="1" ht="18.75" customHeight="1">
      <c r="A32" s="89">
        <v>23</v>
      </c>
      <c r="B32" s="93" t="s">
        <v>34</v>
      </c>
      <c r="C32" s="6">
        <v>20000</v>
      </c>
      <c r="D32" s="6">
        <v>20000</v>
      </c>
      <c r="E32" s="6">
        <v>10000</v>
      </c>
      <c r="F32" s="6">
        <v>50000</v>
      </c>
      <c r="G32" s="100" t="s">
        <v>35</v>
      </c>
      <c r="H32" s="89">
        <v>1</v>
      </c>
    </row>
    <row r="33" spans="1:8" s="5" customFormat="1" ht="18.75" customHeight="1">
      <c r="A33" s="89">
        <v>24</v>
      </c>
      <c r="B33" s="93" t="s">
        <v>36</v>
      </c>
      <c r="C33" s="6">
        <v>200000</v>
      </c>
      <c r="D33" s="6"/>
      <c r="E33" s="6"/>
      <c r="F33" s="6">
        <v>200000</v>
      </c>
      <c r="G33" s="100" t="s">
        <v>15</v>
      </c>
      <c r="H33" s="89">
        <v>0</v>
      </c>
    </row>
    <row r="34" spans="1:8" s="5" customFormat="1" ht="18.75" customHeight="1">
      <c r="A34" s="89">
        <v>25</v>
      </c>
      <c r="B34" s="93" t="s">
        <v>37</v>
      </c>
      <c r="C34" s="6">
        <v>20000</v>
      </c>
      <c r="D34" s="6">
        <v>20000</v>
      </c>
      <c r="E34" s="6">
        <v>10000</v>
      </c>
      <c r="F34" s="6">
        <v>50000</v>
      </c>
      <c r="G34" s="100" t="s">
        <v>35</v>
      </c>
      <c r="H34" s="89">
        <v>1</v>
      </c>
    </row>
    <row r="35" spans="1:8" s="5" customFormat="1" ht="18.75" customHeight="1">
      <c r="A35" s="89">
        <v>26</v>
      </c>
      <c r="B35" s="93" t="s">
        <v>38</v>
      </c>
      <c r="C35" s="6">
        <v>20000</v>
      </c>
      <c r="D35" s="6">
        <v>20000</v>
      </c>
      <c r="E35" s="6">
        <v>10000</v>
      </c>
      <c r="F35" s="6">
        <v>50000</v>
      </c>
      <c r="G35" s="100" t="s">
        <v>35</v>
      </c>
      <c r="H35" s="89">
        <v>1</v>
      </c>
    </row>
    <row r="36" spans="1:8" s="5" customFormat="1" ht="18.75" customHeight="1">
      <c r="A36" s="89">
        <v>27</v>
      </c>
      <c r="B36" s="93" t="s">
        <v>39</v>
      </c>
      <c r="C36" s="6">
        <v>20000</v>
      </c>
      <c r="D36" s="6">
        <v>20000</v>
      </c>
      <c r="E36" s="6">
        <v>10000</v>
      </c>
      <c r="F36" s="6">
        <v>50000</v>
      </c>
      <c r="G36" s="100" t="s">
        <v>35</v>
      </c>
      <c r="H36" s="89">
        <v>0</v>
      </c>
    </row>
    <row r="37" spans="1:8" s="5" customFormat="1" ht="18.75" customHeight="1">
      <c r="A37" s="89">
        <v>28</v>
      </c>
      <c r="B37" s="93" t="s">
        <v>40</v>
      </c>
      <c r="C37" s="6">
        <v>170000</v>
      </c>
      <c r="D37" s="6">
        <v>20000</v>
      </c>
      <c r="E37" s="6">
        <v>10000</v>
      </c>
      <c r="F37" s="6">
        <v>200000</v>
      </c>
      <c r="G37" s="100" t="s">
        <v>35</v>
      </c>
      <c r="H37" s="89">
        <v>1</v>
      </c>
    </row>
    <row r="38" spans="1:8" s="5" customFormat="1" ht="18.75" customHeight="1">
      <c r="A38" s="89">
        <v>29</v>
      </c>
      <c r="B38" s="93" t="s">
        <v>41</v>
      </c>
      <c r="C38" s="6">
        <v>250000</v>
      </c>
      <c r="D38" s="6"/>
      <c r="E38" s="6"/>
      <c r="F38" s="6">
        <v>250000</v>
      </c>
      <c r="G38" s="100" t="s">
        <v>15</v>
      </c>
      <c r="H38" s="89">
        <v>0</v>
      </c>
    </row>
    <row r="39" spans="1:8" s="5" customFormat="1" ht="18.75" customHeight="1">
      <c r="A39" s="89">
        <v>30</v>
      </c>
      <c r="B39" s="92" t="s">
        <v>42</v>
      </c>
      <c r="C39" s="6">
        <v>70000</v>
      </c>
      <c r="D39" s="91">
        <v>20000</v>
      </c>
      <c r="E39" s="91">
        <v>10000</v>
      </c>
      <c r="F39" s="6">
        <v>100000</v>
      </c>
      <c r="G39" s="100" t="s">
        <v>35</v>
      </c>
      <c r="H39" s="89">
        <v>1</v>
      </c>
    </row>
    <row r="40" spans="1:8" s="5" customFormat="1" ht="18.75" customHeight="1">
      <c r="A40" s="89">
        <v>31</v>
      </c>
      <c r="B40" s="93" t="s">
        <v>43</v>
      </c>
      <c r="C40" s="6">
        <v>20000</v>
      </c>
      <c r="D40" s="6">
        <v>20000</v>
      </c>
      <c r="E40" s="6">
        <v>10000</v>
      </c>
      <c r="F40" s="6">
        <v>50000</v>
      </c>
      <c r="G40" s="100" t="s">
        <v>35</v>
      </c>
      <c r="H40" s="89">
        <v>1</v>
      </c>
    </row>
    <row r="41" spans="1:8" s="5" customFormat="1" ht="18.75" customHeight="1">
      <c r="A41" s="89">
        <v>32</v>
      </c>
      <c r="B41" s="93" t="s">
        <v>44</v>
      </c>
      <c r="C41" s="6">
        <v>300000</v>
      </c>
      <c r="D41" s="6"/>
      <c r="E41" s="6"/>
      <c r="F41" s="6">
        <v>300000</v>
      </c>
      <c r="G41" s="100" t="s">
        <v>15</v>
      </c>
      <c r="H41" s="89">
        <v>0</v>
      </c>
    </row>
    <row r="42" spans="1:8" s="5" customFormat="1" ht="18.75" customHeight="1">
      <c r="A42" s="89">
        <v>33</v>
      </c>
      <c r="B42" s="93" t="s">
        <v>45</v>
      </c>
      <c r="C42" s="6">
        <v>270000</v>
      </c>
      <c r="D42" s="6">
        <v>20000</v>
      </c>
      <c r="E42" s="6">
        <v>10000</v>
      </c>
      <c r="F42" s="6">
        <v>300000</v>
      </c>
      <c r="G42" s="100" t="s">
        <v>35</v>
      </c>
      <c r="H42" s="89">
        <v>1</v>
      </c>
    </row>
    <row r="43" spans="1:8" s="5" customFormat="1" ht="18.75" customHeight="1">
      <c r="A43" s="89">
        <v>34</v>
      </c>
      <c r="B43" s="92" t="s">
        <v>46</v>
      </c>
      <c r="C43" s="6">
        <v>20001</v>
      </c>
      <c r="D43" s="6">
        <v>20000</v>
      </c>
      <c r="E43" s="6">
        <v>10000</v>
      </c>
      <c r="F43" s="6">
        <v>50001</v>
      </c>
      <c r="G43" s="100" t="s">
        <v>35</v>
      </c>
      <c r="H43" s="89">
        <v>1</v>
      </c>
    </row>
    <row r="44" spans="1:8" s="5" customFormat="1" ht="18.75" customHeight="1">
      <c r="A44" s="89">
        <v>35</v>
      </c>
      <c r="B44" s="93" t="s">
        <v>47</v>
      </c>
      <c r="C44" s="6">
        <v>20000</v>
      </c>
      <c r="D44" s="6">
        <v>20000</v>
      </c>
      <c r="E44" s="6">
        <v>10000</v>
      </c>
      <c r="F44" s="6">
        <v>50000</v>
      </c>
      <c r="G44" s="100" t="s">
        <v>35</v>
      </c>
      <c r="H44" s="89">
        <v>1</v>
      </c>
    </row>
    <row r="45" spans="1:8" s="5" customFormat="1" ht="18.75" customHeight="1">
      <c r="A45" s="89">
        <v>36</v>
      </c>
      <c r="B45" s="93" t="s">
        <v>48</v>
      </c>
      <c r="C45" s="6">
        <v>500000</v>
      </c>
      <c r="D45" s="6"/>
      <c r="E45" s="6"/>
      <c r="F45" s="6">
        <v>500000</v>
      </c>
      <c r="G45" s="100" t="s">
        <v>15</v>
      </c>
      <c r="H45" s="89">
        <v>0</v>
      </c>
    </row>
    <row r="46" spans="1:8" s="5" customFormat="1" ht="18.75" customHeight="1">
      <c r="A46" s="89">
        <v>37</v>
      </c>
      <c r="B46" s="93" t="s">
        <v>48</v>
      </c>
      <c r="C46" s="6">
        <v>70000</v>
      </c>
      <c r="D46" s="6">
        <v>20000</v>
      </c>
      <c r="E46" s="6">
        <v>10000</v>
      </c>
      <c r="F46" s="6">
        <v>100000</v>
      </c>
      <c r="G46" s="101" t="s">
        <v>11</v>
      </c>
      <c r="H46" s="89">
        <v>1</v>
      </c>
    </row>
    <row r="47" spans="1:8" s="5" customFormat="1" ht="18.75" customHeight="1">
      <c r="A47" s="89">
        <v>38</v>
      </c>
      <c r="B47" s="93" t="s">
        <v>49</v>
      </c>
      <c r="C47" s="6">
        <v>50000</v>
      </c>
      <c r="D47" s="6"/>
      <c r="E47" s="6"/>
      <c r="F47" s="6">
        <v>50000</v>
      </c>
      <c r="G47" s="100" t="s">
        <v>15</v>
      </c>
      <c r="H47" s="89">
        <v>0</v>
      </c>
    </row>
    <row r="48" spans="1:8" s="5" customFormat="1" ht="18.75" customHeight="1">
      <c r="A48" s="89">
        <v>39</v>
      </c>
      <c r="B48" s="93" t="s">
        <v>50</v>
      </c>
      <c r="C48" s="6">
        <v>20000</v>
      </c>
      <c r="D48" s="6">
        <v>20000</v>
      </c>
      <c r="E48" s="6">
        <v>10000</v>
      </c>
      <c r="F48" s="6">
        <v>50000</v>
      </c>
      <c r="G48" s="100" t="s">
        <v>35</v>
      </c>
      <c r="H48" s="89">
        <v>1</v>
      </c>
    </row>
    <row r="49" spans="1:8" s="5" customFormat="1" ht="18.75" customHeight="1">
      <c r="A49" s="89">
        <v>40</v>
      </c>
      <c r="B49" s="93" t="s">
        <v>48</v>
      </c>
      <c r="C49" s="6">
        <v>70000</v>
      </c>
      <c r="D49" s="6">
        <v>20000</v>
      </c>
      <c r="E49" s="6">
        <v>10000</v>
      </c>
      <c r="F49" s="6">
        <v>100000</v>
      </c>
      <c r="G49" s="101" t="s">
        <v>11</v>
      </c>
      <c r="H49" s="89">
        <v>1</v>
      </c>
    </row>
    <row r="50" spans="1:8" s="5" customFormat="1" ht="18.75" customHeight="1">
      <c r="A50" s="89">
        <v>41</v>
      </c>
      <c r="B50" s="93" t="s">
        <v>51</v>
      </c>
      <c r="C50" s="6">
        <v>20000</v>
      </c>
      <c r="D50" s="6">
        <v>20000</v>
      </c>
      <c r="E50" s="6">
        <v>10000</v>
      </c>
      <c r="F50" s="6">
        <v>50000</v>
      </c>
      <c r="G50" s="100" t="s">
        <v>35</v>
      </c>
      <c r="H50" s="89">
        <v>1</v>
      </c>
    </row>
    <row r="51" spans="1:8" s="5" customFormat="1" ht="18.75" customHeight="1">
      <c r="A51" s="89">
        <v>42</v>
      </c>
      <c r="B51" s="93" t="s">
        <v>52</v>
      </c>
      <c r="C51" s="6">
        <v>200000</v>
      </c>
      <c r="D51" s="6"/>
      <c r="E51" s="6"/>
      <c r="F51" s="6">
        <v>200000</v>
      </c>
      <c r="G51" s="100" t="s">
        <v>15</v>
      </c>
      <c r="H51" s="89">
        <v>0</v>
      </c>
    </row>
    <row r="52" spans="1:8" s="5" customFormat="1" ht="18.75" customHeight="1">
      <c r="A52" s="89">
        <v>43</v>
      </c>
      <c r="B52" s="92" t="s">
        <v>53</v>
      </c>
      <c r="C52" s="6">
        <v>170000</v>
      </c>
      <c r="D52" s="91">
        <v>20000</v>
      </c>
      <c r="E52" s="91">
        <v>10000</v>
      </c>
      <c r="F52" s="6">
        <v>200000</v>
      </c>
      <c r="G52" s="100" t="s">
        <v>35</v>
      </c>
      <c r="H52" s="89">
        <v>1</v>
      </c>
    </row>
    <row r="53" spans="1:8" s="5" customFormat="1" ht="18.75" customHeight="1">
      <c r="A53" s="89">
        <v>44</v>
      </c>
      <c r="B53" s="92" t="s">
        <v>54</v>
      </c>
      <c r="C53" s="6">
        <v>20000</v>
      </c>
      <c r="D53" s="6">
        <v>20000</v>
      </c>
      <c r="E53" s="6">
        <v>10000</v>
      </c>
      <c r="F53" s="6">
        <v>50000</v>
      </c>
      <c r="G53" s="100" t="s">
        <v>11</v>
      </c>
      <c r="H53" s="89">
        <v>1</v>
      </c>
    </row>
    <row r="54" spans="1:8" s="5" customFormat="1" ht="18.75" customHeight="1">
      <c r="A54" s="89">
        <v>45</v>
      </c>
      <c r="B54" s="92" t="s">
        <v>55</v>
      </c>
      <c r="C54" s="6">
        <v>20000</v>
      </c>
      <c r="D54" s="6">
        <v>20000</v>
      </c>
      <c r="E54" s="6">
        <v>10000</v>
      </c>
      <c r="F54" s="6">
        <v>50000</v>
      </c>
      <c r="G54" s="100" t="s">
        <v>11</v>
      </c>
      <c r="H54" s="89">
        <v>1</v>
      </c>
    </row>
    <row r="55" spans="1:8" s="5" customFormat="1" ht="18.75" customHeight="1">
      <c r="A55" s="89">
        <v>46</v>
      </c>
      <c r="B55" s="92" t="s">
        <v>55</v>
      </c>
      <c r="C55" s="6">
        <v>20000</v>
      </c>
      <c r="D55" s="6">
        <v>20000</v>
      </c>
      <c r="E55" s="6">
        <v>10000</v>
      </c>
      <c r="F55" s="6">
        <v>50000</v>
      </c>
      <c r="G55" s="100" t="s">
        <v>11</v>
      </c>
      <c r="H55" s="89">
        <v>1</v>
      </c>
    </row>
    <row r="56" spans="1:8" s="5" customFormat="1" ht="18.75" customHeight="1">
      <c r="A56" s="89">
        <v>47</v>
      </c>
      <c r="B56" s="93" t="s">
        <v>56</v>
      </c>
      <c r="C56" s="6">
        <v>20000</v>
      </c>
      <c r="D56" s="6">
        <v>20000</v>
      </c>
      <c r="E56" s="6">
        <v>10000</v>
      </c>
      <c r="F56" s="6">
        <v>50000</v>
      </c>
      <c r="G56" s="100" t="s">
        <v>11</v>
      </c>
      <c r="H56" s="89">
        <v>1</v>
      </c>
    </row>
    <row r="57" spans="1:8" s="5" customFormat="1" ht="18.75" customHeight="1">
      <c r="A57" s="89">
        <v>48</v>
      </c>
      <c r="B57" s="92" t="s">
        <v>57</v>
      </c>
      <c r="C57" s="6">
        <v>70000</v>
      </c>
      <c r="D57" s="6">
        <v>20000</v>
      </c>
      <c r="E57" s="6">
        <v>10000</v>
      </c>
      <c r="F57" s="6">
        <v>100000</v>
      </c>
      <c r="G57" s="100" t="s">
        <v>11</v>
      </c>
      <c r="H57" s="89">
        <v>1</v>
      </c>
    </row>
    <row r="58" spans="1:8" s="5" customFormat="1" ht="18.75" customHeight="1">
      <c r="A58" s="89">
        <v>49</v>
      </c>
      <c r="B58" s="92" t="s">
        <v>59</v>
      </c>
      <c r="C58" s="6">
        <v>70000</v>
      </c>
      <c r="D58" s="6">
        <v>20000</v>
      </c>
      <c r="E58" s="6">
        <v>10000</v>
      </c>
      <c r="F58" s="6">
        <v>100000</v>
      </c>
      <c r="G58" s="100" t="s">
        <v>11</v>
      </c>
      <c r="H58" s="89">
        <v>1</v>
      </c>
    </row>
    <row r="59" spans="1:8" s="5" customFormat="1" ht="18.75" customHeight="1">
      <c r="A59" s="89">
        <v>50</v>
      </c>
      <c r="B59" s="92" t="s">
        <v>48</v>
      </c>
      <c r="C59" s="6">
        <v>20000</v>
      </c>
      <c r="D59" s="6">
        <v>20000</v>
      </c>
      <c r="E59" s="6">
        <v>10000</v>
      </c>
      <c r="F59" s="6">
        <v>50000</v>
      </c>
      <c r="G59" s="100" t="s">
        <v>11</v>
      </c>
      <c r="H59" s="89">
        <v>1</v>
      </c>
    </row>
    <row r="60" spans="1:8" s="5" customFormat="1" ht="18.75" customHeight="1">
      <c r="A60" s="89">
        <v>51</v>
      </c>
      <c r="B60" s="93" t="s">
        <v>60</v>
      </c>
      <c r="C60" s="6">
        <v>140000</v>
      </c>
      <c r="D60" s="6">
        <v>40000</v>
      </c>
      <c r="E60" s="6">
        <v>20000</v>
      </c>
      <c r="F60" s="6">
        <v>200000</v>
      </c>
      <c r="G60" s="100" t="s">
        <v>35</v>
      </c>
      <c r="H60" s="89">
        <v>1</v>
      </c>
    </row>
    <row r="61" spans="1:8" s="5" customFormat="1" ht="18.75" customHeight="1">
      <c r="A61" s="94">
        <v>52</v>
      </c>
      <c r="B61" s="95" t="s">
        <v>58</v>
      </c>
      <c r="C61" s="7">
        <v>25000</v>
      </c>
      <c r="D61" s="7">
        <v>20000</v>
      </c>
      <c r="E61" s="7">
        <v>10000</v>
      </c>
      <c r="F61" s="7">
        <v>55000</v>
      </c>
      <c r="G61" s="102" t="s">
        <v>35</v>
      </c>
      <c r="H61" s="94">
        <v>1</v>
      </c>
    </row>
    <row r="62" spans="1:8" s="5" customFormat="1" ht="28.5">
      <c r="A62" s="165" t="s">
        <v>62</v>
      </c>
      <c r="B62" s="165"/>
      <c r="C62" s="26">
        <f>SUM(C10:C61)</f>
        <v>6085119</v>
      </c>
      <c r="D62" s="26">
        <f t="shared" ref="D62:E62" si="0">SUM(D10:D61)</f>
        <v>780000</v>
      </c>
      <c r="E62" s="26">
        <f t="shared" si="0"/>
        <v>390000</v>
      </c>
      <c r="F62" s="26">
        <f>SUM(F10:F61)</f>
        <v>7255119</v>
      </c>
      <c r="G62" s="109" t="s">
        <v>200</v>
      </c>
      <c r="H62" s="110">
        <f>SUM(H10:H61)</f>
        <v>37</v>
      </c>
    </row>
    <row r="63" spans="1:8" s="5" customFormat="1">
      <c r="A63" s="97"/>
      <c r="B63" s="97"/>
      <c r="C63" s="97"/>
      <c r="D63" s="97"/>
      <c r="E63" s="97"/>
      <c r="F63" s="97"/>
      <c r="G63" s="103"/>
      <c r="H63" s="97"/>
    </row>
    <row r="64" spans="1:8" s="5" customFormat="1">
      <c r="A64" s="97"/>
      <c r="B64" s="97"/>
      <c r="C64" s="97"/>
      <c r="D64" s="97"/>
      <c r="E64" s="150" t="s">
        <v>196</v>
      </c>
      <c r="F64" s="150">
        <v>3750000</v>
      </c>
      <c r="G64" s="151"/>
      <c r="H64" s="97"/>
    </row>
    <row r="65" spans="1:8" s="5" customFormat="1">
      <c r="A65" s="97"/>
      <c r="B65" s="97"/>
      <c r="C65" s="97"/>
      <c r="D65" s="97"/>
      <c r="E65" s="150"/>
      <c r="F65" s="150"/>
      <c r="G65" s="151"/>
      <c r="H65" s="97"/>
    </row>
    <row r="66" spans="1:8" s="5" customFormat="1" ht="28.5">
      <c r="A66" s="97"/>
      <c r="B66" s="97"/>
      <c r="C66" s="97"/>
      <c r="D66" s="97"/>
      <c r="E66" s="150" t="s">
        <v>540</v>
      </c>
      <c r="F66" s="152">
        <f>F62-F64</f>
        <v>3505119</v>
      </c>
      <c r="G66" s="151" t="s">
        <v>543</v>
      </c>
      <c r="H66" s="97"/>
    </row>
    <row r="67" spans="1:8" s="5" customFormat="1">
      <c r="A67" s="97"/>
      <c r="B67" s="97"/>
      <c r="C67" s="97"/>
      <c r="D67" s="97"/>
      <c r="E67" s="97"/>
      <c r="F67" s="97"/>
      <c r="G67" s="103"/>
      <c r="H67" s="97"/>
    </row>
    <row r="68" spans="1:8" s="5" customFormat="1">
      <c r="A68" s="97"/>
      <c r="B68" s="97"/>
      <c r="C68" s="97"/>
      <c r="D68" s="97"/>
      <c r="E68" s="97"/>
      <c r="F68" s="97"/>
      <c r="G68" s="103"/>
      <c r="H68" s="97"/>
    </row>
    <row r="69" spans="1:8" s="5" customFormat="1">
      <c r="A69" s="97"/>
      <c r="B69" s="97"/>
      <c r="C69" s="97"/>
      <c r="D69" s="97"/>
      <c r="E69" s="97"/>
      <c r="F69" s="97"/>
      <c r="G69" s="103"/>
      <c r="H69" s="97"/>
    </row>
    <row r="70" spans="1:8" s="5" customFormat="1">
      <c r="A70" s="97"/>
      <c r="B70" s="97"/>
      <c r="C70" s="97"/>
      <c r="D70" s="97"/>
      <c r="E70" s="97"/>
      <c r="F70" s="97"/>
      <c r="G70" s="103"/>
      <c r="H70" s="97"/>
    </row>
    <row r="71" spans="1:8" s="5" customFormat="1">
      <c r="A71" s="97"/>
      <c r="B71" s="97"/>
      <c r="C71" s="97"/>
      <c r="D71" s="97"/>
      <c r="E71" s="97"/>
      <c r="F71" s="97"/>
      <c r="G71" s="103"/>
      <c r="H71" s="97"/>
    </row>
    <row r="72" spans="1:8" s="5" customFormat="1">
      <c r="A72" s="97"/>
      <c r="B72" s="97"/>
      <c r="C72" s="97"/>
      <c r="D72" s="97"/>
      <c r="E72" s="97"/>
      <c r="F72" s="97"/>
      <c r="G72" s="103"/>
      <c r="H72" s="97"/>
    </row>
    <row r="73" spans="1:8" s="5" customFormat="1">
      <c r="A73" s="97"/>
      <c r="B73" s="97"/>
      <c r="C73" s="97"/>
      <c r="D73" s="97"/>
      <c r="E73" s="97"/>
      <c r="F73" s="97"/>
      <c r="G73" s="103"/>
      <c r="H73" s="97"/>
    </row>
    <row r="74" spans="1:8" s="5" customFormat="1">
      <c r="A74" s="97"/>
      <c r="B74" s="97"/>
      <c r="C74" s="97"/>
      <c r="D74" s="97"/>
      <c r="E74" s="97"/>
      <c r="F74" s="97"/>
      <c r="G74" s="103"/>
      <c r="H74" s="97"/>
    </row>
    <row r="75" spans="1:8" s="5" customFormat="1">
      <c r="A75" s="97"/>
      <c r="B75" s="97"/>
      <c r="C75" s="97"/>
      <c r="D75" s="97"/>
      <c r="E75" s="97"/>
      <c r="F75" s="97"/>
      <c r="G75" s="103"/>
      <c r="H75" s="97"/>
    </row>
    <row r="76" spans="1:8" s="5" customFormat="1">
      <c r="A76" s="97"/>
      <c r="B76" s="97"/>
      <c r="C76" s="97"/>
      <c r="D76" s="97"/>
      <c r="E76" s="97"/>
      <c r="F76" s="97"/>
      <c r="G76" s="103"/>
      <c r="H76" s="97"/>
    </row>
    <row r="77" spans="1:8" s="5" customFormat="1">
      <c r="A77" s="97"/>
      <c r="B77" s="97"/>
      <c r="C77" s="97"/>
      <c r="D77" s="97"/>
      <c r="E77" s="97"/>
      <c r="F77" s="97"/>
      <c r="G77" s="103"/>
      <c r="H77" s="97"/>
    </row>
    <row r="78" spans="1:8" s="5" customFormat="1">
      <c r="A78" s="97"/>
      <c r="B78" s="97"/>
      <c r="C78" s="97"/>
      <c r="D78" s="97"/>
      <c r="E78" s="97"/>
      <c r="F78" s="97"/>
      <c r="G78" s="103"/>
      <c r="H78" s="97"/>
    </row>
    <row r="79" spans="1:8" s="5" customFormat="1">
      <c r="A79" s="97"/>
      <c r="B79" s="97"/>
      <c r="C79" s="97"/>
      <c r="D79" s="97"/>
      <c r="E79" s="97"/>
      <c r="F79" s="97"/>
      <c r="G79" s="103"/>
      <c r="H79" s="97"/>
    </row>
    <row r="80" spans="1:8" s="5" customFormat="1">
      <c r="A80" s="97"/>
      <c r="B80" s="97"/>
      <c r="C80" s="97"/>
      <c r="D80" s="97"/>
      <c r="E80" s="97"/>
      <c r="F80" s="97"/>
      <c r="G80" s="103"/>
      <c r="H80" s="97"/>
    </row>
    <row r="81" spans="1:8" s="5" customFormat="1">
      <c r="A81" s="97"/>
      <c r="B81" s="97"/>
      <c r="C81" s="97"/>
      <c r="D81" s="97"/>
      <c r="E81" s="97"/>
      <c r="F81" s="97"/>
      <c r="G81" s="103"/>
      <c r="H81" s="97"/>
    </row>
    <row r="82" spans="1:8" s="5" customFormat="1">
      <c r="A82" s="97"/>
      <c r="B82" s="97"/>
      <c r="C82" s="97"/>
      <c r="D82" s="97"/>
      <c r="E82" s="97"/>
      <c r="F82" s="97"/>
      <c r="G82" s="103"/>
      <c r="H82" s="97"/>
    </row>
    <row r="83" spans="1:8" s="5" customFormat="1">
      <c r="A83" s="97"/>
      <c r="B83" s="97"/>
      <c r="C83" s="97"/>
      <c r="D83" s="97"/>
      <c r="E83" s="97"/>
      <c r="F83" s="97"/>
      <c r="G83" s="103"/>
      <c r="H83" s="97"/>
    </row>
    <row r="84" spans="1:8" s="5" customFormat="1">
      <c r="A84" s="97"/>
      <c r="B84" s="97"/>
      <c r="C84" s="97"/>
      <c r="D84" s="97"/>
      <c r="E84" s="97"/>
      <c r="F84" s="97"/>
      <c r="G84" s="103"/>
      <c r="H84" s="97"/>
    </row>
    <row r="85" spans="1:8" s="5" customFormat="1">
      <c r="A85" s="97"/>
      <c r="B85" s="97"/>
      <c r="C85" s="97"/>
      <c r="D85" s="97"/>
      <c r="E85" s="97"/>
      <c r="F85" s="97"/>
      <c r="G85" s="103"/>
      <c r="H85" s="97"/>
    </row>
    <row r="86" spans="1:8" s="5" customFormat="1">
      <c r="A86" s="97"/>
      <c r="B86" s="97"/>
      <c r="C86" s="97"/>
      <c r="D86" s="97"/>
      <c r="E86" s="97"/>
      <c r="F86" s="97"/>
      <c r="G86" s="103"/>
      <c r="H86" s="97"/>
    </row>
    <row r="87" spans="1:8" s="5" customFormat="1">
      <c r="A87" s="97"/>
      <c r="B87" s="97"/>
      <c r="C87" s="97"/>
      <c r="D87" s="97"/>
      <c r="E87" s="97"/>
      <c r="F87" s="97"/>
      <c r="G87" s="103"/>
      <c r="H87" s="97"/>
    </row>
    <row r="88" spans="1:8" s="5" customFormat="1">
      <c r="A88" s="97"/>
      <c r="B88" s="97"/>
      <c r="C88" s="97"/>
      <c r="D88" s="97"/>
      <c r="E88" s="97"/>
      <c r="F88" s="97"/>
      <c r="G88" s="103"/>
      <c r="H88" s="97"/>
    </row>
    <row r="89" spans="1:8" s="5" customFormat="1">
      <c r="A89" s="97"/>
      <c r="B89" s="97"/>
      <c r="C89" s="97"/>
      <c r="D89" s="97"/>
      <c r="E89" s="97"/>
      <c r="F89" s="97"/>
      <c r="G89" s="103"/>
      <c r="H89" s="97"/>
    </row>
    <row r="90" spans="1:8" s="5" customFormat="1">
      <c r="A90" s="97"/>
      <c r="B90" s="97"/>
      <c r="C90" s="97"/>
      <c r="D90" s="97"/>
      <c r="E90" s="97"/>
      <c r="F90" s="97"/>
      <c r="G90" s="103"/>
      <c r="H90" s="97"/>
    </row>
    <row r="91" spans="1:8" s="5" customFormat="1">
      <c r="A91" s="97"/>
      <c r="B91" s="97"/>
      <c r="C91" s="97"/>
      <c r="D91" s="97"/>
      <c r="E91" s="97"/>
      <c r="F91" s="97"/>
      <c r="G91" s="103"/>
      <c r="H91" s="97"/>
    </row>
    <row r="92" spans="1:8" s="5" customFormat="1">
      <c r="A92" s="97"/>
      <c r="B92" s="97"/>
      <c r="C92" s="97"/>
      <c r="D92" s="97"/>
      <c r="E92" s="97"/>
      <c r="F92" s="97"/>
      <c r="G92" s="103"/>
      <c r="H92" s="97"/>
    </row>
    <row r="93" spans="1:8" s="5" customFormat="1">
      <c r="A93" s="97"/>
      <c r="B93" s="97"/>
      <c r="C93" s="97"/>
      <c r="D93" s="97"/>
      <c r="E93" s="97"/>
      <c r="F93" s="97"/>
      <c r="G93" s="103"/>
      <c r="H93" s="97"/>
    </row>
    <row r="94" spans="1:8" s="5" customFormat="1">
      <c r="A94" s="97"/>
      <c r="B94" s="97"/>
      <c r="C94" s="97"/>
      <c r="D94" s="97"/>
      <c r="E94" s="97"/>
      <c r="F94" s="97"/>
      <c r="G94" s="103"/>
      <c r="H94" s="97"/>
    </row>
    <row r="95" spans="1:8" s="5" customFormat="1">
      <c r="A95" s="97"/>
      <c r="B95" s="97"/>
      <c r="C95" s="97"/>
      <c r="D95" s="97"/>
      <c r="E95" s="97"/>
      <c r="F95" s="97"/>
      <c r="G95" s="103"/>
      <c r="H95" s="97"/>
    </row>
    <row r="96" spans="1:8" s="5" customFormat="1">
      <c r="A96" s="97"/>
      <c r="B96" s="97"/>
      <c r="C96" s="97"/>
      <c r="D96" s="97"/>
      <c r="E96" s="97"/>
      <c r="F96" s="97"/>
      <c r="G96" s="103"/>
      <c r="H96" s="97"/>
    </row>
    <row r="97" spans="1:8" s="5" customFormat="1">
      <c r="A97" s="97"/>
      <c r="B97" s="97"/>
      <c r="C97" s="97"/>
      <c r="D97" s="97"/>
      <c r="E97" s="97"/>
      <c r="F97" s="97"/>
      <c r="G97" s="103"/>
      <c r="H97" s="97"/>
    </row>
    <row r="98" spans="1:8" s="5" customFormat="1">
      <c r="A98" s="97"/>
      <c r="B98" s="97"/>
      <c r="C98" s="97"/>
      <c r="D98" s="97"/>
      <c r="E98" s="97"/>
      <c r="F98" s="97"/>
      <c r="G98" s="103"/>
      <c r="H98" s="97"/>
    </row>
    <row r="99" spans="1:8" s="5" customFormat="1">
      <c r="A99" s="97"/>
      <c r="B99" s="97"/>
      <c r="C99" s="97"/>
      <c r="D99" s="97"/>
      <c r="E99" s="97"/>
      <c r="F99" s="97"/>
      <c r="G99" s="103"/>
      <c r="H99" s="97"/>
    </row>
    <row r="100" spans="1:8" s="5" customFormat="1">
      <c r="A100" s="97"/>
      <c r="B100" s="97"/>
      <c r="C100" s="97"/>
      <c r="D100" s="97"/>
      <c r="E100" s="97"/>
      <c r="F100" s="97"/>
      <c r="G100" s="103"/>
      <c r="H100" s="97"/>
    </row>
    <row r="101" spans="1:8" s="5" customFormat="1">
      <c r="A101" s="97"/>
      <c r="B101" s="97"/>
      <c r="C101" s="97"/>
      <c r="D101" s="97"/>
      <c r="E101" s="97"/>
      <c r="F101" s="97"/>
      <c r="G101" s="103"/>
      <c r="H101" s="97"/>
    </row>
    <row r="102" spans="1:8" s="5" customFormat="1">
      <c r="A102" s="97"/>
      <c r="B102" s="97"/>
      <c r="C102" s="97"/>
      <c r="D102" s="97"/>
      <c r="E102" s="97"/>
      <c r="F102" s="97"/>
      <c r="G102" s="103"/>
      <c r="H102" s="97"/>
    </row>
    <row r="103" spans="1:8" s="5" customFormat="1">
      <c r="A103" s="97"/>
      <c r="B103" s="97"/>
      <c r="C103" s="97"/>
      <c r="D103" s="97"/>
      <c r="E103" s="97"/>
      <c r="F103" s="97"/>
      <c r="G103" s="103"/>
      <c r="H103" s="97"/>
    </row>
    <row r="104" spans="1:8" s="5" customFormat="1">
      <c r="A104" s="97"/>
      <c r="B104" s="97"/>
      <c r="C104" s="97"/>
      <c r="D104" s="97"/>
      <c r="E104" s="97"/>
      <c r="F104" s="97"/>
      <c r="G104" s="103"/>
      <c r="H104" s="97"/>
    </row>
    <row r="105" spans="1:8" s="5" customFormat="1">
      <c r="A105" s="97"/>
      <c r="B105" s="97"/>
      <c r="C105" s="97"/>
      <c r="D105" s="97"/>
      <c r="E105" s="97"/>
      <c r="F105" s="97"/>
      <c r="G105" s="103"/>
      <c r="H105" s="97"/>
    </row>
    <row r="106" spans="1:8" s="5" customFormat="1">
      <c r="A106" s="97"/>
      <c r="B106" s="97"/>
      <c r="C106" s="97"/>
      <c r="D106" s="97"/>
      <c r="E106" s="97"/>
      <c r="F106" s="97"/>
      <c r="G106" s="103"/>
      <c r="H106" s="97"/>
    </row>
    <row r="107" spans="1:8" s="5" customFormat="1">
      <c r="A107" s="97"/>
      <c r="B107" s="97"/>
      <c r="C107" s="97"/>
      <c r="D107" s="97"/>
      <c r="E107" s="97"/>
      <c r="F107" s="97"/>
      <c r="G107" s="103"/>
      <c r="H107" s="97"/>
    </row>
    <row r="108" spans="1:8" s="5" customFormat="1">
      <c r="A108" s="97"/>
      <c r="B108" s="97"/>
      <c r="C108" s="97"/>
      <c r="D108" s="97"/>
      <c r="E108" s="97"/>
      <c r="F108" s="97"/>
      <c r="G108" s="103"/>
      <c r="H108" s="97"/>
    </row>
    <row r="109" spans="1:8" s="5" customFormat="1">
      <c r="A109" s="97"/>
      <c r="B109" s="97"/>
      <c r="C109" s="97"/>
      <c r="D109" s="97"/>
      <c r="E109" s="97"/>
      <c r="F109" s="97"/>
      <c r="G109" s="103"/>
      <c r="H109" s="97"/>
    </row>
    <row r="110" spans="1:8" s="5" customFormat="1">
      <c r="A110" s="97"/>
      <c r="B110" s="97"/>
      <c r="C110" s="97"/>
      <c r="D110" s="97"/>
      <c r="E110" s="97"/>
      <c r="F110" s="97"/>
      <c r="G110" s="103"/>
      <c r="H110" s="97"/>
    </row>
    <row r="111" spans="1:8" s="5" customFormat="1">
      <c r="A111" s="97"/>
      <c r="B111" s="97"/>
      <c r="C111" s="97"/>
      <c r="D111" s="97"/>
      <c r="E111" s="97"/>
      <c r="F111" s="97"/>
      <c r="G111" s="103"/>
      <c r="H111" s="97"/>
    </row>
    <row r="112" spans="1:8" s="5" customFormat="1">
      <c r="A112" s="97"/>
      <c r="B112" s="97"/>
      <c r="C112" s="97"/>
      <c r="D112" s="97"/>
      <c r="E112" s="97"/>
      <c r="F112" s="97"/>
      <c r="G112" s="103"/>
      <c r="H112" s="97"/>
    </row>
    <row r="113" spans="1:8" s="5" customFormat="1">
      <c r="A113" s="97"/>
      <c r="B113" s="97"/>
      <c r="C113" s="97"/>
      <c r="D113" s="97"/>
      <c r="E113" s="97"/>
      <c r="F113" s="97"/>
      <c r="G113" s="103"/>
      <c r="H113" s="97"/>
    </row>
    <row r="114" spans="1:8" s="5" customFormat="1">
      <c r="A114" s="97"/>
      <c r="B114" s="97"/>
      <c r="C114" s="97"/>
      <c r="D114" s="97"/>
      <c r="E114" s="97"/>
      <c r="F114" s="97"/>
      <c r="G114" s="103"/>
      <c r="H114" s="97"/>
    </row>
    <row r="115" spans="1:8" s="5" customFormat="1">
      <c r="A115" s="97"/>
      <c r="B115" s="97"/>
      <c r="C115" s="97"/>
      <c r="D115" s="97"/>
      <c r="E115" s="97"/>
      <c r="F115" s="97"/>
      <c r="G115" s="103"/>
      <c r="H115" s="97"/>
    </row>
    <row r="116" spans="1:8" s="5" customFormat="1">
      <c r="A116" s="97"/>
      <c r="B116" s="97"/>
      <c r="C116" s="97"/>
      <c r="D116" s="97"/>
      <c r="E116" s="97"/>
      <c r="F116" s="97"/>
      <c r="G116" s="103"/>
      <c r="H116" s="97"/>
    </row>
    <row r="117" spans="1:8" s="5" customFormat="1">
      <c r="A117" s="97"/>
      <c r="B117" s="97"/>
      <c r="C117" s="97"/>
      <c r="D117" s="97"/>
      <c r="E117" s="97"/>
      <c r="F117" s="97"/>
      <c r="G117" s="103"/>
      <c r="H117" s="97"/>
    </row>
    <row r="118" spans="1:8" s="5" customFormat="1">
      <c r="A118" s="97"/>
      <c r="B118" s="97"/>
      <c r="C118" s="97"/>
      <c r="D118" s="97"/>
      <c r="E118" s="97"/>
      <c r="F118" s="97"/>
      <c r="G118" s="103"/>
      <c r="H118" s="97"/>
    </row>
    <row r="119" spans="1:8" s="5" customFormat="1">
      <c r="A119" s="97"/>
      <c r="B119" s="97"/>
      <c r="C119" s="97"/>
      <c r="D119" s="97"/>
      <c r="E119" s="97"/>
      <c r="F119" s="97"/>
      <c r="G119" s="103"/>
      <c r="H119" s="97"/>
    </row>
    <row r="120" spans="1:8" s="5" customFormat="1">
      <c r="A120" s="97"/>
      <c r="B120" s="97"/>
      <c r="C120" s="97"/>
      <c r="D120" s="97"/>
      <c r="E120" s="97"/>
      <c r="F120" s="97"/>
      <c r="G120" s="103"/>
      <c r="H120" s="97"/>
    </row>
    <row r="121" spans="1:8" s="5" customFormat="1">
      <c r="A121" s="97"/>
      <c r="B121" s="97"/>
      <c r="C121" s="97"/>
      <c r="D121" s="97"/>
      <c r="E121" s="97"/>
      <c r="F121" s="97"/>
      <c r="G121" s="103"/>
      <c r="H121" s="97"/>
    </row>
    <row r="122" spans="1:8" s="5" customFormat="1">
      <c r="A122" s="97"/>
      <c r="B122" s="97"/>
      <c r="C122" s="97"/>
      <c r="D122" s="97"/>
      <c r="E122" s="97"/>
      <c r="F122" s="97"/>
      <c r="G122" s="103"/>
      <c r="H122" s="97"/>
    </row>
    <row r="123" spans="1:8" s="5" customFormat="1">
      <c r="A123" s="97"/>
      <c r="B123" s="97"/>
      <c r="C123" s="97"/>
      <c r="D123" s="97"/>
      <c r="E123" s="97"/>
      <c r="F123" s="97"/>
      <c r="G123" s="103"/>
      <c r="H123" s="97"/>
    </row>
    <row r="124" spans="1:8" s="5" customFormat="1">
      <c r="A124" s="97"/>
      <c r="B124" s="97"/>
      <c r="C124" s="97"/>
      <c r="D124" s="97"/>
      <c r="E124" s="97"/>
      <c r="F124" s="97"/>
      <c r="G124" s="103"/>
      <c r="H124" s="97"/>
    </row>
    <row r="125" spans="1:8" s="5" customFormat="1">
      <c r="A125" s="97"/>
      <c r="B125" s="97"/>
      <c r="C125" s="97"/>
      <c r="D125" s="97"/>
      <c r="E125" s="97"/>
      <c r="F125" s="97"/>
      <c r="G125" s="103"/>
      <c r="H125" s="97"/>
    </row>
    <row r="126" spans="1:8" s="5" customFormat="1">
      <c r="A126" s="97"/>
      <c r="B126" s="97"/>
      <c r="C126" s="97"/>
      <c r="D126" s="97"/>
      <c r="E126" s="97"/>
      <c r="F126" s="97"/>
      <c r="G126" s="103"/>
      <c r="H126" s="97"/>
    </row>
    <row r="127" spans="1:8" s="5" customFormat="1">
      <c r="A127" s="97"/>
      <c r="B127" s="97"/>
      <c r="C127" s="97"/>
      <c r="D127" s="97"/>
      <c r="E127" s="97"/>
      <c r="F127" s="97"/>
      <c r="G127" s="103"/>
      <c r="H127" s="97"/>
    </row>
    <row r="128" spans="1:8" s="5" customFormat="1">
      <c r="A128" s="97"/>
      <c r="B128" s="97"/>
      <c r="C128" s="97"/>
      <c r="D128" s="97"/>
      <c r="E128" s="97"/>
      <c r="F128" s="97"/>
      <c r="G128" s="103"/>
      <c r="H128" s="97"/>
    </row>
    <row r="129" spans="1:8" s="5" customFormat="1">
      <c r="A129" s="97"/>
      <c r="B129" s="97"/>
      <c r="C129" s="97"/>
      <c r="D129" s="97"/>
      <c r="E129" s="97"/>
      <c r="F129" s="97"/>
      <c r="G129" s="103"/>
      <c r="H129" s="97"/>
    </row>
    <row r="130" spans="1:8" s="5" customFormat="1">
      <c r="A130" s="97"/>
      <c r="B130" s="97"/>
      <c r="C130" s="97"/>
      <c r="D130" s="97"/>
      <c r="E130" s="97"/>
      <c r="F130" s="97"/>
      <c r="G130" s="103"/>
      <c r="H130" s="97"/>
    </row>
    <row r="131" spans="1:8" s="5" customFormat="1">
      <c r="A131" s="97"/>
      <c r="B131" s="97"/>
      <c r="C131" s="97"/>
      <c r="D131" s="97"/>
      <c r="E131" s="97"/>
      <c r="F131" s="97"/>
      <c r="G131" s="103"/>
      <c r="H131" s="97"/>
    </row>
    <row r="132" spans="1:8" s="5" customFormat="1">
      <c r="A132" s="97"/>
      <c r="B132" s="97"/>
      <c r="C132" s="97"/>
      <c r="D132" s="97"/>
      <c r="E132" s="97"/>
      <c r="F132" s="97"/>
      <c r="G132" s="103"/>
      <c r="H132" s="97"/>
    </row>
    <row r="133" spans="1:8" s="5" customFormat="1">
      <c r="A133" s="97"/>
      <c r="B133" s="97"/>
      <c r="C133" s="97"/>
      <c r="D133" s="97"/>
      <c r="E133" s="97"/>
      <c r="F133" s="97"/>
      <c r="G133" s="103"/>
      <c r="H133" s="97"/>
    </row>
    <row r="134" spans="1:8" s="5" customFormat="1">
      <c r="A134" s="97"/>
      <c r="B134" s="97"/>
      <c r="C134" s="97"/>
      <c r="D134" s="97"/>
      <c r="E134" s="97"/>
      <c r="F134" s="97"/>
      <c r="G134" s="103"/>
      <c r="H134" s="97"/>
    </row>
    <row r="135" spans="1:8" s="5" customFormat="1">
      <c r="A135" s="97"/>
      <c r="B135" s="97"/>
      <c r="C135" s="97"/>
      <c r="D135" s="97"/>
      <c r="E135" s="97"/>
      <c r="F135" s="97"/>
      <c r="G135" s="103"/>
      <c r="H135" s="97"/>
    </row>
    <row r="136" spans="1:8" s="5" customFormat="1">
      <c r="A136" s="97"/>
      <c r="B136" s="97"/>
      <c r="C136" s="97"/>
      <c r="D136" s="97"/>
      <c r="E136" s="97"/>
      <c r="F136" s="97"/>
      <c r="G136" s="103"/>
      <c r="H136" s="97"/>
    </row>
    <row r="137" spans="1:8" s="5" customFormat="1">
      <c r="A137" s="97"/>
      <c r="B137" s="97"/>
      <c r="C137" s="97"/>
      <c r="D137" s="97"/>
      <c r="E137" s="97"/>
      <c r="F137" s="97"/>
      <c r="G137" s="103"/>
      <c r="H137" s="97"/>
    </row>
    <row r="138" spans="1:8" s="5" customFormat="1">
      <c r="A138" s="97"/>
      <c r="B138" s="97"/>
      <c r="C138" s="97"/>
      <c r="D138" s="97"/>
      <c r="E138" s="97"/>
      <c r="F138" s="97"/>
      <c r="G138" s="103"/>
      <c r="H138" s="97"/>
    </row>
    <row r="139" spans="1:8" s="5" customFormat="1">
      <c r="A139" s="97"/>
      <c r="B139" s="97"/>
      <c r="C139" s="97"/>
      <c r="D139" s="97"/>
      <c r="E139" s="97"/>
      <c r="F139" s="97"/>
      <c r="G139" s="103"/>
      <c r="H139" s="97"/>
    </row>
    <row r="140" spans="1:8" s="5" customFormat="1">
      <c r="A140" s="97"/>
      <c r="B140" s="97"/>
      <c r="C140" s="97"/>
      <c r="D140" s="97"/>
      <c r="E140" s="97"/>
      <c r="F140" s="97"/>
      <c r="G140" s="103"/>
      <c r="H140" s="97"/>
    </row>
    <row r="141" spans="1:8" s="5" customFormat="1">
      <c r="A141" s="97"/>
      <c r="B141" s="97"/>
      <c r="C141" s="97"/>
      <c r="D141" s="97"/>
      <c r="E141" s="97"/>
      <c r="F141" s="97"/>
      <c r="G141" s="103"/>
      <c r="H141" s="97"/>
    </row>
    <row r="142" spans="1:8" s="5" customFormat="1">
      <c r="A142" s="97"/>
      <c r="B142" s="97"/>
      <c r="C142" s="97"/>
      <c r="D142" s="97"/>
      <c r="E142" s="97"/>
      <c r="F142" s="97"/>
      <c r="G142" s="103"/>
      <c r="H142" s="97"/>
    </row>
    <row r="143" spans="1:8" s="5" customFormat="1">
      <c r="A143" s="97"/>
      <c r="B143" s="97"/>
      <c r="C143" s="97"/>
      <c r="D143" s="97"/>
      <c r="E143" s="97"/>
      <c r="F143" s="97"/>
      <c r="G143" s="103"/>
      <c r="H143" s="97"/>
    </row>
    <row r="144" spans="1:8" s="5" customFormat="1">
      <c r="A144" s="97"/>
      <c r="B144" s="97"/>
      <c r="C144" s="97"/>
      <c r="D144" s="97"/>
      <c r="E144" s="97"/>
      <c r="F144" s="97"/>
      <c r="G144" s="103"/>
      <c r="H144" s="97"/>
    </row>
    <row r="145" spans="1:8" s="5" customFormat="1">
      <c r="A145" s="97"/>
      <c r="B145" s="97"/>
      <c r="C145" s="97"/>
      <c r="D145" s="97"/>
      <c r="E145" s="97"/>
      <c r="F145" s="97"/>
      <c r="G145" s="103"/>
      <c r="H145" s="97"/>
    </row>
    <row r="146" spans="1:8" s="5" customFormat="1">
      <c r="A146" s="97"/>
      <c r="B146" s="97"/>
      <c r="C146" s="97"/>
      <c r="D146" s="97"/>
      <c r="E146" s="97"/>
      <c r="F146" s="97"/>
      <c r="G146" s="103"/>
      <c r="H146" s="97"/>
    </row>
    <row r="147" spans="1:8" s="5" customFormat="1">
      <c r="A147" s="97"/>
      <c r="B147" s="97"/>
      <c r="C147" s="97"/>
      <c r="D147" s="97"/>
      <c r="E147" s="97"/>
      <c r="F147" s="97"/>
      <c r="G147" s="103"/>
      <c r="H147" s="97"/>
    </row>
    <row r="148" spans="1:8" s="5" customFormat="1">
      <c r="A148" s="97"/>
      <c r="B148" s="97"/>
      <c r="C148" s="97"/>
      <c r="D148" s="97"/>
      <c r="E148" s="97"/>
      <c r="F148" s="97"/>
      <c r="G148" s="103"/>
      <c r="H148" s="97"/>
    </row>
    <row r="149" spans="1:8" s="5" customFormat="1">
      <c r="A149" s="97"/>
      <c r="B149" s="97"/>
      <c r="C149" s="97"/>
      <c r="D149" s="97"/>
      <c r="E149" s="97"/>
      <c r="F149" s="97"/>
      <c r="G149" s="103"/>
      <c r="H149" s="97"/>
    </row>
    <row r="150" spans="1:8" s="5" customFormat="1">
      <c r="A150" s="97"/>
      <c r="B150" s="97"/>
      <c r="C150" s="97"/>
      <c r="D150" s="97"/>
      <c r="E150" s="97"/>
      <c r="F150" s="97"/>
      <c r="G150" s="103"/>
      <c r="H150" s="97"/>
    </row>
    <row r="151" spans="1:8" s="5" customFormat="1">
      <c r="A151" s="97"/>
      <c r="B151" s="97"/>
      <c r="C151" s="97"/>
      <c r="D151" s="97"/>
      <c r="E151" s="97"/>
      <c r="F151" s="97"/>
      <c r="G151" s="103"/>
      <c r="H151" s="97"/>
    </row>
    <row r="152" spans="1:8" s="5" customFormat="1">
      <c r="A152" s="97"/>
      <c r="B152" s="97"/>
      <c r="C152" s="97"/>
      <c r="D152" s="97"/>
      <c r="E152" s="97"/>
      <c r="F152" s="97"/>
      <c r="G152" s="103"/>
      <c r="H152" s="97"/>
    </row>
    <row r="153" spans="1:8" s="5" customFormat="1">
      <c r="A153" s="97"/>
      <c r="B153" s="97"/>
      <c r="C153" s="97"/>
      <c r="D153" s="97"/>
      <c r="E153" s="97"/>
      <c r="F153" s="97"/>
      <c r="G153" s="103"/>
      <c r="H153" s="97"/>
    </row>
    <row r="154" spans="1:8" s="5" customFormat="1">
      <c r="A154" s="97"/>
      <c r="B154" s="97"/>
      <c r="C154" s="97"/>
      <c r="D154" s="97"/>
      <c r="E154" s="97"/>
      <c r="F154" s="97"/>
      <c r="G154" s="103"/>
      <c r="H154" s="97"/>
    </row>
    <row r="155" spans="1:8" s="5" customFormat="1">
      <c r="A155" s="97"/>
      <c r="B155" s="97"/>
      <c r="C155" s="97"/>
      <c r="D155" s="97"/>
      <c r="E155" s="97"/>
      <c r="F155" s="97"/>
      <c r="G155" s="103"/>
      <c r="H155" s="97"/>
    </row>
    <row r="156" spans="1:8" s="5" customFormat="1">
      <c r="A156" s="97"/>
      <c r="B156" s="97"/>
      <c r="C156" s="97"/>
      <c r="D156" s="97"/>
      <c r="E156" s="97"/>
      <c r="F156" s="97"/>
      <c r="G156" s="103"/>
      <c r="H156" s="97"/>
    </row>
    <row r="157" spans="1:8" s="5" customFormat="1">
      <c r="A157" s="97"/>
      <c r="B157" s="97"/>
      <c r="C157" s="97"/>
      <c r="D157" s="97"/>
      <c r="E157" s="97"/>
      <c r="F157" s="97"/>
      <c r="G157" s="103"/>
      <c r="H157" s="97"/>
    </row>
    <row r="158" spans="1:8" s="5" customFormat="1">
      <c r="A158" s="97"/>
      <c r="B158" s="97"/>
      <c r="C158" s="97"/>
      <c r="D158" s="97"/>
      <c r="E158" s="97"/>
      <c r="F158" s="97"/>
      <c r="G158" s="103"/>
      <c r="H158" s="97"/>
    </row>
    <row r="159" spans="1:8" s="5" customFormat="1">
      <c r="A159" s="97"/>
      <c r="B159" s="97"/>
      <c r="C159" s="97"/>
      <c r="D159" s="97"/>
      <c r="E159" s="97"/>
      <c r="F159" s="97"/>
      <c r="G159" s="103"/>
      <c r="H159" s="97"/>
    </row>
    <row r="160" spans="1:8" s="5" customFormat="1">
      <c r="A160" s="97"/>
      <c r="B160" s="97"/>
      <c r="C160" s="97"/>
      <c r="D160" s="97"/>
      <c r="E160" s="97"/>
      <c r="F160" s="97"/>
      <c r="G160" s="103"/>
      <c r="H160" s="97"/>
    </row>
    <row r="161" spans="1:8" s="5" customFormat="1">
      <c r="A161" s="97"/>
      <c r="B161" s="97"/>
      <c r="C161" s="97"/>
      <c r="D161" s="97"/>
      <c r="E161" s="97"/>
      <c r="F161" s="97"/>
      <c r="G161" s="103"/>
      <c r="H161" s="97"/>
    </row>
    <row r="162" spans="1:8" s="5" customFormat="1">
      <c r="A162" s="97"/>
      <c r="B162" s="97"/>
      <c r="C162" s="97"/>
      <c r="D162" s="97"/>
      <c r="E162" s="97"/>
      <c r="F162" s="97"/>
      <c r="G162" s="103"/>
      <c r="H162" s="97"/>
    </row>
    <row r="163" spans="1:8" s="5" customFormat="1">
      <c r="A163" s="97"/>
      <c r="B163" s="97"/>
      <c r="C163" s="97"/>
      <c r="D163" s="97"/>
      <c r="E163" s="97"/>
      <c r="F163" s="97"/>
      <c r="G163" s="103"/>
      <c r="H163" s="97"/>
    </row>
    <row r="164" spans="1:8" s="5" customFormat="1">
      <c r="A164" s="97"/>
      <c r="B164" s="97"/>
      <c r="C164" s="97"/>
      <c r="D164" s="97"/>
      <c r="E164" s="97"/>
      <c r="F164" s="97"/>
      <c r="G164" s="103"/>
      <c r="H164" s="97"/>
    </row>
    <row r="165" spans="1:8" s="5" customFormat="1">
      <c r="A165" s="97"/>
      <c r="B165" s="97"/>
      <c r="C165" s="97"/>
      <c r="D165" s="97"/>
      <c r="E165" s="97"/>
      <c r="F165" s="97"/>
      <c r="G165" s="103"/>
      <c r="H165" s="97"/>
    </row>
    <row r="166" spans="1:8" s="5" customFormat="1">
      <c r="A166" s="97"/>
      <c r="B166" s="97"/>
      <c r="C166" s="97"/>
      <c r="D166" s="97"/>
      <c r="E166" s="97"/>
      <c r="F166" s="97"/>
      <c r="G166" s="103"/>
      <c r="H166" s="97"/>
    </row>
    <row r="167" spans="1:8" s="5" customFormat="1">
      <c r="A167" s="97"/>
      <c r="B167" s="97"/>
      <c r="C167" s="97"/>
      <c r="D167" s="97"/>
      <c r="E167" s="97"/>
      <c r="F167" s="97"/>
      <c r="G167" s="103"/>
      <c r="H167" s="97"/>
    </row>
    <row r="168" spans="1:8" s="5" customFormat="1">
      <c r="A168" s="97"/>
      <c r="B168" s="97"/>
      <c r="C168" s="97"/>
      <c r="D168" s="97"/>
      <c r="E168" s="97"/>
      <c r="F168" s="97"/>
      <c r="G168" s="103"/>
      <c r="H168" s="97"/>
    </row>
    <row r="169" spans="1:8" s="5" customFormat="1">
      <c r="A169" s="97"/>
      <c r="B169" s="97"/>
      <c r="C169" s="97"/>
      <c r="D169" s="97"/>
      <c r="E169" s="97"/>
      <c r="F169" s="97"/>
      <c r="G169" s="103"/>
      <c r="H169" s="97"/>
    </row>
    <row r="170" spans="1:8" s="5" customFormat="1">
      <c r="A170" s="97"/>
      <c r="B170" s="97"/>
      <c r="C170" s="97"/>
      <c r="D170" s="97"/>
      <c r="E170" s="97"/>
      <c r="F170" s="97"/>
      <c r="G170" s="103"/>
      <c r="H170" s="97"/>
    </row>
    <row r="171" spans="1:8" s="5" customFormat="1">
      <c r="A171" s="97"/>
      <c r="B171" s="97"/>
      <c r="C171" s="97"/>
      <c r="D171" s="97"/>
      <c r="E171" s="97"/>
      <c r="F171" s="97"/>
      <c r="G171" s="103"/>
      <c r="H171" s="97"/>
    </row>
    <row r="172" spans="1:8" s="5" customFormat="1">
      <c r="A172" s="97"/>
      <c r="B172" s="97"/>
      <c r="C172" s="97"/>
      <c r="D172" s="97"/>
      <c r="E172" s="97"/>
      <c r="F172" s="97"/>
      <c r="G172" s="103"/>
      <c r="H172" s="97"/>
    </row>
    <row r="173" spans="1:8" s="5" customFormat="1">
      <c r="A173" s="97"/>
      <c r="B173" s="97"/>
      <c r="C173" s="97"/>
      <c r="D173" s="97"/>
      <c r="E173" s="97"/>
      <c r="F173" s="97"/>
      <c r="G173" s="103"/>
      <c r="H173" s="97"/>
    </row>
    <row r="174" spans="1:8">
      <c r="A174" s="8"/>
      <c r="B174" s="8"/>
      <c r="C174" s="8"/>
      <c r="D174" s="8"/>
      <c r="E174" s="8"/>
      <c r="F174" s="8"/>
      <c r="G174" s="28"/>
      <c r="H174" s="8"/>
    </row>
    <row r="175" spans="1:8">
      <c r="A175" s="8"/>
      <c r="B175" s="8"/>
      <c r="C175" s="8"/>
      <c r="D175" s="8"/>
      <c r="E175" s="8"/>
      <c r="F175" s="8"/>
      <c r="G175" s="28"/>
      <c r="H175" s="8"/>
    </row>
    <row r="176" spans="1:8">
      <c r="A176" s="8"/>
      <c r="B176" s="8"/>
      <c r="C176" s="8"/>
      <c r="D176" s="8"/>
      <c r="E176" s="8"/>
      <c r="F176" s="8"/>
      <c r="G176" s="28"/>
      <c r="H176" s="8"/>
    </row>
    <row r="177" spans="1:8">
      <c r="A177" s="8"/>
      <c r="B177" s="8"/>
      <c r="C177" s="8"/>
      <c r="D177" s="8"/>
      <c r="E177" s="8"/>
      <c r="F177" s="8"/>
      <c r="G177" s="28"/>
      <c r="H177" s="8"/>
    </row>
    <row r="178" spans="1:8">
      <c r="A178" s="8"/>
      <c r="B178" s="8"/>
      <c r="C178" s="8"/>
      <c r="D178" s="8"/>
      <c r="E178" s="8"/>
      <c r="F178" s="8"/>
      <c r="G178" s="28"/>
      <c r="H178" s="8"/>
    </row>
    <row r="179" spans="1:8">
      <c r="A179" s="8"/>
      <c r="B179" s="8"/>
      <c r="C179" s="8"/>
      <c r="D179" s="8"/>
      <c r="E179" s="8"/>
      <c r="F179" s="8"/>
      <c r="G179" s="28"/>
      <c r="H179" s="8"/>
    </row>
    <row r="180" spans="1:8">
      <c r="A180" s="8"/>
      <c r="B180" s="8"/>
      <c r="C180" s="8"/>
      <c r="D180" s="8"/>
      <c r="E180" s="8"/>
      <c r="F180" s="8"/>
      <c r="G180" s="28"/>
      <c r="H180" s="8"/>
    </row>
    <row r="181" spans="1:8">
      <c r="A181" s="8"/>
      <c r="B181" s="8"/>
      <c r="C181" s="8"/>
      <c r="D181" s="8"/>
      <c r="E181" s="8"/>
      <c r="F181" s="8"/>
      <c r="G181" s="28"/>
      <c r="H181" s="8"/>
    </row>
    <row r="182" spans="1:8">
      <c r="A182" s="8"/>
      <c r="B182" s="8"/>
      <c r="C182" s="8"/>
      <c r="D182" s="8"/>
      <c r="E182" s="8"/>
      <c r="F182" s="8"/>
      <c r="G182" s="28"/>
      <c r="H182" s="8"/>
    </row>
    <row r="183" spans="1:8">
      <c r="A183" s="8"/>
      <c r="B183" s="8"/>
      <c r="C183" s="8"/>
      <c r="D183" s="8"/>
      <c r="E183" s="8"/>
      <c r="F183" s="8"/>
      <c r="G183" s="28"/>
      <c r="H183" s="8"/>
    </row>
    <row r="184" spans="1:8">
      <c r="A184" s="8"/>
      <c r="B184" s="8"/>
      <c r="C184" s="8"/>
      <c r="D184" s="8"/>
      <c r="E184" s="8"/>
      <c r="F184" s="8"/>
      <c r="G184" s="28"/>
      <c r="H184" s="8"/>
    </row>
    <row r="185" spans="1:8">
      <c r="A185" s="8"/>
      <c r="B185" s="8"/>
      <c r="C185" s="8"/>
      <c r="D185" s="8"/>
      <c r="E185" s="8"/>
      <c r="F185" s="8"/>
      <c r="G185" s="28"/>
      <c r="H185" s="8"/>
    </row>
    <row r="186" spans="1:8">
      <c r="A186" s="8"/>
      <c r="B186" s="8"/>
      <c r="C186" s="8"/>
      <c r="D186" s="8"/>
      <c r="E186" s="8"/>
      <c r="F186" s="8"/>
      <c r="G186" s="28"/>
      <c r="H186" s="8"/>
    </row>
    <row r="187" spans="1:8">
      <c r="A187" s="8"/>
      <c r="B187" s="8"/>
      <c r="C187" s="8"/>
      <c r="D187" s="8"/>
      <c r="E187" s="8"/>
      <c r="F187" s="8"/>
      <c r="G187" s="28"/>
      <c r="H187" s="8"/>
    </row>
    <row r="188" spans="1:8">
      <c r="A188" s="8"/>
      <c r="B188" s="8"/>
      <c r="C188" s="8"/>
      <c r="D188" s="8"/>
      <c r="E188" s="8"/>
      <c r="F188" s="8"/>
      <c r="G188" s="28"/>
      <c r="H188" s="8"/>
    </row>
    <row r="189" spans="1:8">
      <c r="A189" s="8"/>
      <c r="B189" s="8"/>
      <c r="C189" s="8"/>
      <c r="D189" s="8"/>
      <c r="E189" s="8"/>
      <c r="F189" s="8"/>
      <c r="G189" s="28"/>
      <c r="H189" s="8"/>
    </row>
    <row r="190" spans="1:8">
      <c r="A190" s="8"/>
      <c r="B190" s="8"/>
      <c r="C190" s="8"/>
      <c r="D190" s="8"/>
      <c r="E190" s="8"/>
      <c r="F190" s="8"/>
      <c r="G190" s="28"/>
      <c r="H190" s="8"/>
    </row>
    <row r="191" spans="1:8">
      <c r="A191" s="8"/>
      <c r="B191" s="8"/>
      <c r="C191" s="8"/>
      <c r="D191" s="8"/>
      <c r="E191" s="8"/>
      <c r="F191" s="8"/>
      <c r="G191" s="28"/>
      <c r="H191" s="8"/>
    </row>
    <row r="192" spans="1:8">
      <c r="A192" s="8"/>
      <c r="B192" s="8"/>
      <c r="C192" s="8"/>
      <c r="D192" s="8"/>
      <c r="E192" s="8"/>
      <c r="F192" s="8"/>
      <c r="G192" s="28"/>
      <c r="H192" s="8"/>
    </row>
    <row r="193" spans="1:8">
      <c r="A193" s="8"/>
      <c r="B193" s="8"/>
      <c r="C193" s="8"/>
      <c r="D193" s="8"/>
      <c r="E193" s="8"/>
      <c r="F193" s="8"/>
      <c r="G193" s="28"/>
      <c r="H193" s="8"/>
    </row>
    <row r="194" spans="1:8">
      <c r="A194" s="8"/>
      <c r="B194" s="8"/>
      <c r="C194" s="8"/>
      <c r="D194" s="8"/>
      <c r="E194" s="8"/>
      <c r="F194" s="8"/>
      <c r="G194" s="28"/>
      <c r="H194" s="8"/>
    </row>
    <row r="195" spans="1:8">
      <c r="A195" s="8"/>
      <c r="B195" s="8"/>
      <c r="C195" s="8"/>
      <c r="D195" s="8"/>
      <c r="E195" s="8"/>
      <c r="F195" s="8"/>
      <c r="G195" s="28"/>
      <c r="H195" s="8"/>
    </row>
    <row r="196" spans="1:8">
      <c r="A196" s="8"/>
      <c r="B196" s="8"/>
      <c r="C196" s="8"/>
      <c r="D196" s="8"/>
      <c r="E196" s="8"/>
      <c r="F196" s="8"/>
      <c r="G196" s="28"/>
      <c r="H196" s="8"/>
    </row>
    <row r="197" spans="1:8">
      <c r="A197" s="8"/>
      <c r="B197" s="8"/>
      <c r="C197" s="8"/>
      <c r="D197" s="8"/>
      <c r="E197" s="8"/>
      <c r="F197" s="8"/>
      <c r="G197" s="28"/>
      <c r="H197" s="8"/>
    </row>
    <row r="198" spans="1:8">
      <c r="A198" s="8"/>
      <c r="B198" s="8"/>
      <c r="C198" s="8"/>
      <c r="D198" s="8"/>
      <c r="E198" s="8"/>
      <c r="F198" s="8"/>
      <c r="G198" s="28"/>
      <c r="H198" s="8"/>
    </row>
    <row r="199" spans="1:8">
      <c r="A199" s="8"/>
      <c r="B199" s="8"/>
      <c r="C199" s="8"/>
      <c r="D199" s="8"/>
      <c r="E199" s="8"/>
      <c r="F199" s="8"/>
      <c r="G199" s="28"/>
      <c r="H199" s="8"/>
    </row>
    <row r="200" spans="1:8">
      <c r="A200" s="8"/>
      <c r="B200" s="8"/>
      <c r="C200" s="8"/>
      <c r="D200" s="8"/>
      <c r="E200" s="8"/>
      <c r="F200" s="8"/>
      <c r="G200" s="28"/>
      <c r="H200" s="8"/>
    </row>
    <row r="201" spans="1:8">
      <c r="A201" s="8"/>
      <c r="B201" s="8"/>
      <c r="C201" s="8"/>
      <c r="D201" s="8"/>
      <c r="E201" s="8"/>
      <c r="F201" s="8"/>
      <c r="G201" s="28"/>
      <c r="H201" s="8"/>
    </row>
    <row r="202" spans="1:8">
      <c r="A202" s="8"/>
      <c r="B202" s="8"/>
      <c r="C202" s="8"/>
      <c r="D202" s="8"/>
      <c r="E202" s="8"/>
      <c r="F202" s="8"/>
      <c r="G202" s="28"/>
      <c r="H202" s="8"/>
    </row>
    <row r="203" spans="1:8">
      <c r="A203" s="8"/>
      <c r="B203" s="8"/>
      <c r="C203" s="8"/>
      <c r="D203" s="8"/>
      <c r="E203" s="8"/>
      <c r="F203" s="8"/>
      <c r="G203" s="28"/>
      <c r="H203" s="8"/>
    </row>
    <row r="204" spans="1:8">
      <c r="A204" s="8"/>
      <c r="B204" s="8"/>
      <c r="C204" s="8"/>
      <c r="D204" s="8"/>
      <c r="E204" s="8"/>
      <c r="F204" s="8"/>
      <c r="G204" s="28"/>
      <c r="H204" s="8"/>
    </row>
    <row r="205" spans="1:8">
      <c r="A205" s="8"/>
      <c r="B205" s="8"/>
      <c r="C205" s="8"/>
      <c r="D205" s="8"/>
      <c r="E205" s="8"/>
      <c r="F205" s="8"/>
      <c r="G205" s="28"/>
      <c r="H205" s="8"/>
    </row>
    <row r="206" spans="1:8">
      <c r="A206" s="8"/>
      <c r="B206" s="8"/>
      <c r="C206" s="8"/>
      <c r="D206" s="8"/>
      <c r="E206" s="8"/>
      <c r="F206" s="8"/>
      <c r="G206" s="28"/>
      <c r="H206" s="8"/>
    </row>
    <row r="207" spans="1:8">
      <c r="A207" s="8"/>
      <c r="B207" s="8"/>
      <c r="C207" s="8"/>
      <c r="D207" s="8"/>
      <c r="E207" s="8"/>
      <c r="F207" s="8"/>
      <c r="G207" s="28"/>
      <c r="H207" s="8"/>
    </row>
    <row r="208" spans="1:8">
      <c r="A208" s="8"/>
      <c r="B208" s="8"/>
      <c r="C208" s="8"/>
      <c r="D208" s="8"/>
      <c r="E208" s="8"/>
      <c r="F208" s="8"/>
      <c r="G208" s="28"/>
      <c r="H208" s="8"/>
    </row>
    <row r="209" spans="1:8">
      <c r="A209" s="8"/>
      <c r="B209" s="8"/>
      <c r="C209" s="8"/>
      <c r="D209" s="8"/>
      <c r="E209" s="8"/>
      <c r="F209" s="8"/>
      <c r="G209" s="28"/>
      <c r="H209" s="8"/>
    </row>
    <row r="210" spans="1:8">
      <c r="A210" s="8"/>
      <c r="B210" s="8"/>
      <c r="C210" s="8"/>
      <c r="D210" s="8"/>
      <c r="E210" s="8"/>
      <c r="F210" s="8"/>
      <c r="G210" s="28"/>
      <c r="H210" s="8"/>
    </row>
    <row r="211" spans="1:8">
      <c r="A211" s="8"/>
      <c r="B211" s="8"/>
      <c r="C211" s="8"/>
      <c r="D211" s="8"/>
      <c r="E211" s="8"/>
      <c r="F211" s="8"/>
      <c r="G211" s="28"/>
      <c r="H211" s="8"/>
    </row>
    <row r="212" spans="1:8">
      <c r="A212" s="8"/>
      <c r="B212" s="8"/>
      <c r="C212" s="8"/>
      <c r="D212" s="8"/>
      <c r="E212" s="8"/>
      <c r="F212" s="8"/>
      <c r="G212" s="28"/>
      <c r="H212" s="8"/>
    </row>
    <row r="213" spans="1:8">
      <c r="A213" s="8"/>
      <c r="B213" s="8"/>
      <c r="C213" s="8"/>
      <c r="D213" s="8"/>
      <c r="E213" s="8"/>
      <c r="F213" s="8"/>
      <c r="G213" s="28"/>
      <c r="H213" s="8"/>
    </row>
  </sheetData>
  <mergeCells count="12">
    <mergeCell ref="A62:B62"/>
    <mergeCell ref="A4:H4"/>
    <mergeCell ref="A5:H5"/>
    <mergeCell ref="A2:H2"/>
    <mergeCell ref="A3:H3"/>
    <mergeCell ref="A8:A9"/>
    <mergeCell ref="B8:B9"/>
    <mergeCell ref="C8:C9"/>
    <mergeCell ref="D8:E8"/>
    <mergeCell ref="F8:F9"/>
    <mergeCell ref="G8:G9"/>
    <mergeCell ref="H8:H9"/>
  </mergeCells>
  <pageMargins left="0.53" right="0.24" top="0.7" bottom="0.6" header="0.3" footer="0.3"/>
  <pageSetup paperSize="9" scale="85" orientation="portrait" verticalDpi="0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39"/>
  <sheetViews>
    <sheetView topLeftCell="A19" workbookViewId="0">
      <selection activeCell="I34" sqref="I34"/>
    </sheetView>
  </sheetViews>
  <sheetFormatPr defaultRowHeight="15"/>
  <cols>
    <col min="1" max="1" width="1.28515625" style="112" customWidth="1"/>
    <col min="2" max="2" width="4.140625" style="111" customWidth="1"/>
    <col min="3" max="3" width="19.28515625" style="113" customWidth="1"/>
    <col min="4" max="4" width="14.85546875" style="113" customWidth="1"/>
    <col min="5" max="5" width="14.140625" style="113" customWidth="1"/>
    <col min="6" max="6" width="13.85546875" style="113" customWidth="1"/>
    <col min="7" max="7" width="15.140625" style="111" customWidth="1"/>
    <col min="8" max="8" width="17.28515625" style="111" customWidth="1"/>
    <col min="9" max="9" width="11.42578125" style="111" customWidth="1"/>
    <col min="10" max="11" width="9.140625" style="112"/>
    <col min="12" max="12" width="11.28515625" style="112" bestFit="1" customWidth="1"/>
    <col min="13" max="16384" width="9.140625" style="112"/>
  </cols>
  <sheetData>
    <row r="2" spans="1:9" s="114" customFormat="1" ht="21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</row>
    <row r="3" spans="1:9" s="115" customFormat="1" ht="23.25" customHeight="1">
      <c r="A3" s="164" t="s">
        <v>204</v>
      </c>
      <c r="B3" s="164"/>
      <c r="C3" s="164"/>
      <c r="D3" s="164"/>
      <c r="E3" s="164"/>
      <c r="F3" s="164"/>
      <c r="G3" s="164"/>
      <c r="H3" s="164"/>
      <c r="I3" s="164"/>
    </row>
    <row r="4" spans="1:9" s="115" customFormat="1" ht="23.25" customHeight="1">
      <c r="A4" s="171" t="s">
        <v>205</v>
      </c>
      <c r="B4" s="171"/>
      <c r="C4" s="171"/>
      <c r="D4" s="171"/>
      <c r="E4" s="171"/>
      <c r="F4" s="171"/>
      <c r="G4" s="171"/>
      <c r="H4" s="171"/>
      <c r="I4" s="171"/>
    </row>
    <row r="6" spans="1:9">
      <c r="B6" s="51"/>
      <c r="C6" s="111"/>
      <c r="D6" s="111"/>
      <c r="E6" s="111"/>
      <c r="F6" s="111"/>
    </row>
    <row r="7" spans="1:9">
      <c r="B7" s="167" t="s">
        <v>0</v>
      </c>
      <c r="C7" s="167" t="s">
        <v>1</v>
      </c>
      <c r="D7" s="167" t="s">
        <v>15</v>
      </c>
      <c r="E7" s="167" t="s">
        <v>64</v>
      </c>
      <c r="F7" s="167"/>
      <c r="G7" s="167" t="s">
        <v>66</v>
      </c>
      <c r="H7" s="167" t="s">
        <v>67</v>
      </c>
      <c r="I7" s="167" t="s">
        <v>68</v>
      </c>
    </row>
    <row r="8" spans="1:9">
      <c r="B8" s="167"/>
      <c r="C8" s="167"/>
      <c r="D8" s="167"/>
      <c r="E8" s="50" t="s">
        <v>65</v>
      </c>
      <c r="F8" s="50" t="s">
        <v>64</v>
      </c>
      <c r="G8" s="167"/>
      <c r="H8" s="167"/>
      <c r="I8" s="167"/>
    </row>
    <row r="9" spans="1:9" ht="28.5">
      <c r="B9" s="16">
        <v>1</v>
      </c>
      <c r="C9" s="96" t="s">
        <v>207</v>
      </c>
      <c r="D9" s="22">
        <f t="shared" ref="D9" si="0">G9-F9-E9</f>
        <v>300000</v>
      </c>
      <c r="E9" s="22">
        <v>0</v>
      </c>
      <c r="F9" s="22">
        <v>0</v>
      </c>
      <c r="G9" s="19">
        <v>300000</v>
      </c>
      <c r="H9" s="16" t="s">
        <v>154</v>
      </c>
      <c r="I9" s="20">
        <v>2</v>
      </c>
    </row>
    <row r="10" spans="1:9" ht="30.75" customHeight="1">
      <c r="B10" s="16">
        <v>2</v>
      </c>
      <c r="C10" s="96" t="s">
        <v>208</v>
      </c>
      <c r="D10" s="22">
        <f t="shared" ref="D10:D23" si="1">G10-F10-E10</f>
        <v>70000</v>
      </c>
      <c r="E10" s="22">
        <v>20000</v>
      </c>
      <c r="F10" s="22">
        <v>10000</v>
      </c>
      <c r="G10" s="19">
        <v>100000</v>
      </c>
      <c r="H10" s="16" t="s">
        <v>154</v>
      </c>
      <c r="I10" s="20">
        <v>1</v>
      </c>
    </row>
    <row r="11" spans="1:9" ht="28.5">
      <c r="B11" s="16">
        <v>3</v>
      </c>
      <c r="C11" s="96" t="s">
        <v>131</v>
      </c>
      <c r="D11" s="22">
        <f t="shared" si="1"/>
        <v>70000</v>
      </c>
      <c r="E11" s="22">
        <v>20000</v>
      </c>
      <c r="F11" s="22">
        <v>10000</v>
      </c>
      <c r="G11" s="19">
        <v>100000</v>
      </c>
      <c r="H11" s="16" t="s">
        <v>154</v>
      </c>
      <c r="I11" s="20">
        <v>1</v>
      </c>
    </row>
    <row r="12" spans="1:9">
      <c r="B12" s="16">
        <v>4</v>
      </c>
      <c r="C12" s="96" t="s">
        <v>209</v>
      </c>
      <c r="D12" s="22">
        <f t="shared" si="1"/>
        <v>20000</v>
      </c>
      <c r="E12" s="22">
        <v>20000</v>
      </c>
      <c r="F12" s="22">
        <v>10000</v>
      </c>
      <c r="G12" s="19">
        <v>50000</v>
      </c>
      <c r="H12" s="27" t="s">
        <v>153</v>
      </c>
      <c r="I12" s="20">
        <v>1</v>
      </c>
    </row>
    <row r="13" spans="1:9">
      <c r="B13" s="16">
        <v>5</v>
      </c>
      <c r="C13" s="96" t="s">
        <v>48</v>
      </c>
      <c r="D13" s="22">
        <f t="shared" si="1"/>
        <v>250000</v>
      </c>
      <c r="E13" s="22">
        <v>0</v>
      </c>
      <c r="F13" s="22">
        <v>0</v>
      </c>
      <c r="G13" s="19">
        <v>250000</v>
      </c>
      <c r="H13" s="27" t="s">
        <v>15</v>
      </c>
      <c r="I13" s="20">
        <v>0</v>
      </c>
    </row>
    <row r="14" spans="1:9">
      <c r="B14" s="16">
        <v>6</v>
      </c>
      <c r="C14" s="96" t="s">
        <v>48</v>
      </c>
      <c r="D14" s="22">
        <f t="shared" si="1"/>
        <v>50000</v>
      </c>
      <c r="E14" s="22">
        <v>0</v>
      </c>
      <c r="F14" s="22">
        <v>0</v>
      </c>
      <c r="G14" s="19">
        <v>50000</v>
      </c>
      <c r="H14" s="27" t="s">
        <v>15</v>
      </c>
      <c r="I14" s="20">
        <v>0</v>
      </c>
    </row>
    <row r="15" spans="1:9">
      <c r="B15" s="16">
        <v>7</v>
      </c>
      <c r="C15" s="96" t="s">
        <v>48</v>
      </c>
      <c r="D15" s="22">
        <f t="shared" si="1"/>
        <v>100000</v>
      </c>
      <c r="E15" s="22">
        <v>0</v>
      </c>
      <c r="F15" s="22">
        <v>0</v>
      </c>
      <c r="G15" s="19">
        <v>100000</v>
      </c>
      <c r="H15" s="27" t="s">
        <v>15</v>
      </c>
      <c r="I15" s="20">
        <v>0</v>
      </c>
    </row>
    <row r="16" spans="1:9">
      <c r="B16" s="16">
        <v>8</v>
      </c>
      <c r="C16" s="96" t="s">
        <v>48</v>
      </c>
      <c r="D16" s="22">
        <f t="shared" si="1"/>
        <v>50000</v>
      </c>
      <c r="E16" s="22">
        <v>0</v>
      </c>
      <c r="F16" s="22">
        <v>0</v>
      </c>
      <c r="G16" s="19">
        <v>50000</v>
      </c>
      <c r="H16" s="27" t="s">
        <v>15</v>
      </c>
      <c r="I16" s="20">
        <v>0</v>
      </c>
    </row>
    <row r="17" spans="2:9">
      <c r="B17" s="16">
        <v>9</v>
      </c>
      <c r="C17" s="96" t="s">
        <v>210</v>
      </c>
      <c r="D17" s="22">
        <f t="shared" si="1"/>
        <v>250000</v>
      </c>
      <c r="E17" s="22">
        <v>0</v>
      </c>
      <c r="F17" s="22">
        <v>0</v>
      </c>
      <c r="G17" s="19">
        <v>250000</v>
      </c>
      <c r="H17" s="27" t="s">
        <v>15</v>
      </c>
      <c r="I17" s="20">
        <v>0</v>
      </c>
    </row>
    <row r="18" spans="2:9" ht="17.25" customHeight="1">
      <c r="B18" s="16">
        <v>10</v>
      </c>
      <c r="C18" s="96" t="s">
        <v>211</v>
      </c>
      <c r="D18" s="22">
        <f t="shared" si="1"/>
        <v>70000</v>
      </c>
      <c r="E18" s="22">
        <v>20000</v>
      </c>
      <c r="F18" s="22">
        <v>10000</v>
      </c>
      <c r="G18" s="19">
        <v>100000</v>
      </c>
      <c r="H18" s="16" t="s">
        <v>154</v>
      </c>
      <c r="I18" s="20">
        <v>1</v>
      </c>
    </row>
    <row r="19" spans="2:9">
      <c r="B19" s="16">
        <v>11</v>
      </c>
      <c r="C19" s="96" t="s">
        <v>212</v>
      </c>
      <c r="D19" s="22">
        <f t="shared" si="1"/>
        <v>20000</v>
      </c>
      <c r="E19" s="22">
        <v>20000</v>
      </c>
      <c r="F19" s="22">
        <v>10000</v>
      </c>
      <c r="G19" s="23">
        <v>50000</v>
      </c>
      <c r="H19" s="20" t="s">
        <v>153</v>
      </c>
      <c r="I19" s="20">
        <v>1</v>
      </c>
    </row>
    <row r="20" spans="2:9">
      <c r="B20" s="16">
        <v>12</v>
      </c>
      <c r="C20" s="96" t="s">
        <v>213</v>
      </c>
      <c r="D20" s="22">
        <f t="shared" si="1"/>
        <v>20000</v>
      </c>
      <c r="E20" s="22">
        <v>20000</v>
      </c>
      <c r="F20" s="22">
        <v>10000</v>
      </c>
      <c r="G20" s="23">
        <v>50000</v>
      </c>
      <c r="H20" s="20" t="s">
        <v>153</v>
      </c>
      <c r="I20" s="20">
        <v>1</v>
      </c>
    </row>
    <row r="21" spans="2:9">
      <c r="B21" s="16">
        <v>13</v>
      </c>
      <c r="C21" s="96" t="s">
        <v>214</v>
      </c>
      <c r="D21" s="22">
        <f t="shared" si="1"/>
        <v>20000</v>
      </c>
      <c r="E21" s="22">
        <v>20000</v>
      </c>
      <c r="F21" s="22">
        <v>10000</v>
      </c>
      <c r="G21" s="23">
        <v>50000</v>
      </c>
      <c r="H21" s="20" t="s">
        <v>153</v>
      </c>
      <c r="I21" s="20">
        <v>1</v>
      </c>
    </row>
    <row r="22" spans="2:9">
      <c r="B22" s="16">
        <v>14</v>
      </c>
      <c r="C22" s="96" t="s">
        <v>215</v>
      </c>
      <c r="D22" s="22">
        <f t="shared" si="1"/>
        <v>900000</v>
      </c>
      <c r="E22" s="22">
        <v>0</v>
      </c>
      <c r="F22" s="22">
        <v>0</v>
      </c>
      <c r="G22" s="23">
        <v>900000</v>
      </c>
      <c r="H22" s="27" t="s">
        <v>15</v>
      </c>
      <c r="I22" s="20">
        <v>0</v>
      </c>
    </row>
    <row r="23" spans="2:9" ht="28.5">
      <c r="B23" s="16">
        <v>15</v>
      </c>
      <c r="C23" s="96" t="s">
        <v>216</v>
      </c>
      <c r="D23" s="22">
        <f t="shared" si="1"/>
        <v>300000</v>
      </c>
      <c r="E23" s="22">
        <v>0</v>
      </c>
      <c r="F23" s="22">
        <v>0</v>
      </c>
      <c r="G23" s="23">
        <v>300000</v>
      </c>
      <c r="H23" s="27" t="s">
        <v>15</v>
      </c>
      <c r="I23" s="20">
        <v>0</v>
      </c>
    </row>
    <row r="24" spans="2:9" ht="28.5">
      <c r="B24" s="16">
        <v>16</v>
      </c>
      <c r="C24" s="96" t="s">
        <v>217</v>
      </c>
      <c r="D24" s="22">
        <f t="shared" ref="D24" si="2">G24-F24-E24</f>
        <v>170000</v>
      </c>
      <c r="E24" s="22">
        <v>20000</v>
      </c>
      <c r="F24" s="22">
        <v>10000</v>
      </c>
      <c r="G24" s="19">
        <v>200000</v>
      </c>
      <c r="H24" s="16" t="s">
        <v>154</v>
      </c>
      <c r="I24" s="20">
        <v>1</v>
      </c>
    </row>
    <row r="25" spans="2:9">
      <c r="B25" s="16">
        <v>17</v>
      </c>
      <c r="C25" s="96" t="s">
        <v>217</v>
      </c>
      <c r="D25" s="22">
        <f t="shared" ref="D25" si="3">G25-F25-E25</f>
        <v>200000</v>
      </c>
      <c r="E25" s="22">
        <v>0</v>
      </c>
      <c r="F25" s="22">
        <v>0</v>
      </c>
      <c r="G25" s="19">
        <v>200000</v>
      </c>
      <c r="H25" s="27" t="s">
        <v>15</v>
      </c>
      <c r="I25" s="20">
        <v>0</v>
      </c>
    </row>
    <row r="26" spans="2:9">
      <c r="B26" s="16">
        <v>18</v>
      </c>
      <c r="C26" s="96" t="s">
        <v>218</v>
      </c>
      <c r="D26" s="22">
        <f t="shared" ref="D26:D31" si="4">G26-F26-E26</f>
        <v>450000</v>
      </c>
      <c r="E26" s="22">
        <v>0</v>
      </c>
      <c r="F26" s="22">
        <v>0</v>
      </c>
      <c r="G26" s="19">
        <v>450000</v>
      </c>
      <c r="H26" s="27" t="s">
        <v>15</v>
      </c>
      <c r="I26" s="20">
        <v>1</v>
      </c>
    </row>
    <row r="27" spans="2:9">
      <c r="B27" s="16">
        <v>19</v>
      </c>
      <c r="C27" s="96" t="s">
        <v>219</v>
      </c>
      <c r="D27" s="22">
        <f t="shared" si="4"/>
        <v>250000</v>
      </c>
      <c r="E27" s="22">
        <v>0</v>
      </c>
      <c r="F27" s="22">
        <v>0</v>
      </c>
      <c r="G27" s="19">
        <v>250000</v>
      </c>
      <c r="H27" s="27" t="s">
        <v>15</v>
      </c>
      <c r="I27" s="20">
        <v>1</v>
      </c>
    </row>
    <row r="28" spans="2:9">
      <c r="B28" s="16">
        <v>20</v>
      </c>
      <c r="C28" s="96" t="s">
        <v>220</v>
      </c>
      <c r="D28" s="22">
        <f t="shared" si="4"/>
        <v>300000</v>
      </c>
      <c r="E28" s="22">
        <v>0</v>
      </c>
      <c r="F28" s="22">
        <v>0</v>
      </c>
      <c r="G28" s="19">
        <v>300000</v>
      </c>
      <c r="H28" s="27" t="s">
        <v>15</v>
      </c>
      <c r="I28" s="20">
        <v>1</v>
      </c>
    </row>
    <row r="29" spans="2:9">
      <c r="B29" s="16">
        <v>21</v>
      </c>
      <c r="C29" s="96" t="s">
        <v>31</v>
      </c>
      <c r="D29" s="22">
        <f t="shared" si="4"/>
        <v>20000</v>
      </c>
      <c r="E29" s="22">
        <v>20000</v>
      </c>
      <c r="F29" s="22">
        <v>10000</v>
      </c>
      <c r="G29" s="23">
        <v>50000</v>
      </c>
      <c r="H29" s="20" t="s">
        <v>153</v>
      </c>
      <c r="I29" s="20">
        <v>1</v>
      </c>
    </row>
    <row r="30" spans="2:9">
      <c r="B30" s="16">
        <v>22</v>
      </c>
      <c r="C30" s="96" t="s">
        <v>221</v>
      </c>
      <c r="D30" s="22">
        <f t="shared" si="4"/>
        <v>20000</v>
      </c>
      <c r="E30" s="22">
        <v>20000</v>
      </c>
      <c r="F30" s="22">
        <v>10000</v>
      </c>
      <c r="G30" s="23">
        <v>50000</v>
      </c>
      <c r="H30" s="20" t="s">
        <v>153</v>
      </c>
      <c r="I30" s="20">
        <v>1</v>
      </c>
    </row>
    <row r="31" spans="2:9">
      <c r="B31" s="16">
        <v>23</v>
      </c>
      <c r="C31" s="96" t="s">
        <v>48</v>
      </c>
      <c r="D31" s="22">
        <f t="shared" si="4"/>
        <v>100000</v>
      </c>
      <c r="E31" s="22">
        <v>0</v>
      </c>
      <c r="F31" s="22">
        <v>0</v>
      </c>
      <c r="G31" s="19">
        <v>100000</v>
      </c>
      <c r="H31" s="27" t="s">
        <v>15</v>
      </c>
      <c r="I31" s="20">
        <v>0</v>
      </c>
    </row>
    <row r="32" spans="2:9">
      <c r="B32" s="16">
        <v>24</v>
      </c>
      <c r="C32" s="96" t="s">
        <v>259</v>
      </c>
      <c r="D32" s="22">
        <f t="shared" ref="D32" si="5">G32-F32-E32</f>
        <v>20000</v>
      </c>
      <c r="E32" s="22">
        <v>20000</v>
      </c>
      <c r="F32" s="22">
        <v>10000</v>
      </c>
      <c r="G32" s="23">
        <v>50000</v>
      </c>
      <c r="H32" s="20" t="s">
        <v>153</v>
      </c>
      <c r="I32" s="20">
        <v>1</v>
      </c>
    </row>
    <row r="33" spans="2:9" ht="28.5">
      <c r="B33" s="165" t="s">
        <v>62</v>
      </c>
      <c r="C33" s="165"/>
      <c r="D33" s="25">
        <f>SUM(D9:D32)</f>
        <v>4020000</v>
      </c>
      <c r="E33" s="25">
        <f t="shared" ref="E33:F33" si="6">SUM(E9:E32)</f>
        <v>220000</v>
      </c>
      <c r="F33" s="25">
        <f t="shared" si="6"/>
        <v>110000</v>
      </c>
      <c r="G33" s="26">
        <f>SUM(G9:G32)</f>
        <v>4350000</v>
      </c>
      <c r="H33" s="24" t="s">
        <v>200</v>
      </c>
      <c r="I33" s="24">
        <f>SUM(I9:I32)</f>
        <v>16</v>
      </c>
    </row>
    <row r="34" spans="2:9">
      <c r="B34" s="142"/>
      <c r="C34" s="142"/>
      <c r="D34" s="143"/>
      <c r="E34" s="143"/>
      <c r="F34" s="143"/>
      <c r="G34" s="144"/>
      <c r="H34" s="145"/>
      <c r="I34" s="145"/>
    </row>
    <row r="35" spans="2:9">
      <c r="B35" s="142"/>
      <c r="C35" s="142"/>
      <c r="D35" s="143"/>
      <c r="E35" s="143"/>
      <c r="F35" s="143"/>
      <c r="G35" s="144"/>
      <c r="H35" s="145"/>
      <c r="I35" s="145"/>
    </row>
    <row r="36" spans="2:9" ht="30">
      <c r="F36" s="156" t="s">
        <v>523</v>
      </c>
      <c r="G36" s="157">
        <v>2300000</v>
      </c>
      <c r="H36" s="158" t="s">
        <v>541</v>
      </c>
    </row>
    <row r="37" spans="2:9" ht="30">
      <c r="F37" s="156" t="s">
        <v>523</v>
      </c>
      <c r="G37" s="157">
        <v>500000</v>
      </c>
      <c r="H37" s="158" t="s">
        <v>541</v>
      </c>
    </row>
    <row r="38" spans="2:9" ht="30">
      <c r="F38" s="156" t="s">
        <v>523</v>
      </c>
      <c r="G38" s="159">
        <f>G33-G36-G37</f>
        <v>1550000</v>
      </c>
      <c r="H38" s="158" t="s">
        <v>541</v>
      </c>
    </row>
    <row r="39" spans="2:9">
      <c r="G39" s="126"/>
    </row>
  </sheetData>
  <mergeCells count="11">
    <mergeCell ref="A2:I2"/>
    <mergeCell ref="A3:I3"/>
    <mergeCell ref="A4:I4"/>
    <mergeCell ref="B33:C33"/>
    <mergeCell ref="H7:H8"/>
    <mergeCell ref="I7:I8"/>
    <mergeCell ref="B7:B8"/>
    <mergeCell ref="C7:C8"/>
    <mergeCell ref="D7:D8"/>
    <mergeCell ref="E7:F7"/>
    <mergeCell ref="G7:G8"/>
  </mergeCells>
  <pageMargins left="0.56000000000000005" right="0.24" top="0.5" bottom="0.35" header="0.3" footer="0.21"/>
  <pageSetup paperSize="9" scale="85" orientation="portrait" verticalDpi="0" copies="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I28"/>
  <sheetViews>
    <sheetView topLeftCell="A16" workbookViewId="0">
      <selection activeCell="I26" sqref="I26"/>
    </sheetView>
  </sheetViews>
  <sheetFormatPr defaultRowHeight="14.25"/>
  <cols>
    <col min="1" max="1" width="1.42578125" style="82" customWidth="1"/>
    <col min="2" max="2" width="4.28515625" style="49" customWidth="1"/>
    <col min="3" max="3" width="19.42578125" style="8" customWidth="1"/>
    <col min="4" max="4" width="14.42578125" style="8" customWidth="1"/>
    <col min="5" max="5" width="14.28515625" style="8" customWidth="1"/>
    <col min="6" max="6" width="11.5703125" style="8" customWidth="1"/>
    <col min="7" max="7" width="15.42578125" style="49" customWidth="1"/>
    <col min="8" max="8" width="15.7109375" style="49" customWidth="1"/>
    <col min="9" max="9" width="11" style="49" customWidth="1"/>
    <col min="10" max="11" width="9.140625" style="82"/>
    <col min="12" max="12" width="11.28515625" style="82" bestFit="1" customWidth="1"/>
    <col min="13" max="16384" width="9.140625" style="82"/>
  </cols>
  <sheetData>
    <row r="2" spans="2:9" s="116" customFormat="1" ht="18.75" customHeight="1">
      <c r="B2" s="164" t="s">
        <v>61</v>
      </c>
      <c r="C2" s="164"/>
      <c r="D2" s="164"/>
      <c r="E2" s="164"/>
      <c r="F2" s="164"/>
      <c r="G2" s="164"/>
      <c r="H2" s="164"/>
      <c r="I2" s="164"/>
    </row>
    <row r="3" spans="2:9" ht="23.25" customHeight="1">
      <c r="B3" s="164" t="s">
        <v>505</v>
      </c>
      <c r="C3" s="164"/>
      <c r="D3" s="164"/>
      <c r="E3" s="164"/>
      <c r="F3" s="164"/>
      <c r="G3" s="164"/>
      <c r="H3" s="164"/>
      <c r="I3" s="164"/>
    </row>
    <row r="4" spans="2:9" ht="18.75" customHeight="1">
      <c r="B4" s="171" t="s">
        <v>205</v>
      </c>
      <c r="C4" s="171"/>
      <c r="D4" s="171"/>
      <c r="E4" s="171"/>
      <c r="F4" s="171"/>
      <c r="G4" s="171"/>
      <c r="H4" s="171"/>
      <c r="I4" s="171"/>
    </row>
    <row r="6" spans="2:9">
      <c r="B6" s="58"/>
      <c r="C6" s="49"/>
      <c r="D6" s="49"/>
      <c r="E6" s="49"/>
      <c r="F6" s="49"/>
    </row>
    <row r="7" spans="2:9">
      <c r="B7" s="167" t="s">
        <v>0</v>
      </c>
      <c r="C7" s="167" t="s">
        <v>1</v>
      </c>
      <c r="D7" s="167" t="s">
        <v>15</v>
      </c>
      <c r="E7" s="167" t="s">
        <v>64</v>
      </c>
      <c r="F7" s="167"/>
      <c r="G7" s="167" t="s">
        <v>66</v>
      </c>
      <c r="H7" s="167" t="s">
        <v>67</v>
      </c>
      <c r="I7" s="167" t="s">
        <v>68</v>
      </c>
    </row>
    <row r="8" spans="2:9">
      <c r="B8" s="167"/>
      <c r="C8" s="167"/>
      <c r="D8" s="167"/>
      <c r="E8" s="50" t="s">
        <v>65</v>
      </c>
      <c r="F8" s="50" t="s">
        <v>64</v>
      </c>
      <c r="G8" s="167"/>
      <c r="H8" s="167"/>
      <c r="I8" s="167"/>
    </row>
    <row r="9" spans="2:9" ht="18" customHeight="1">
      <c r="B9" s="16">
        <v>1</v>
      </c>
      <c r="C9" s="54" t="s">
        <v>222</v>
      </c>
      <c r="D9" s="22">
        <f t="shared" ref="D9:D24" si="0">G9-F9-E9</f>
        <v>20000</v>
      </c>
      <c r="E9" s="22">
        <v>20000</v>
      </c>
      <c r="F9" s="22">
        <v>10000</v>
      </c>
      <c r="G9" s="23">
        <v>50000</v>
      </c>
      <c r="H9" s="20" t="s">
        <v>153</v>
      </c>
      <c r="I9" s="20">
        <v>1</v>
      </c>
    </row>
    <row r="10" spans="2:9" ht="18" customHeight="1">
      <c r="B10" s="16">
        <v>2</v>
      </c>
      <c r="C10" s="54" t="s">
        <v>223</v>
      </c>
      <c r="D10" s="22">
        <f t="shared" si="0"/>
        <v>20000</v>
      </c>
      <c r="E10" s="22">
        <v>20000</v>
      </c>
      <c r="F10" s="22">
        <v>10000</v>
      </c>
      <c r="G10" s="23">
        <v>50000</v>
      </c>
      <c r="H10" s="20" t="s">
        <v>153</v>
      </c>
      <c r="I10" s="20">
        <v>1</v>
      </c>
    </row>
    <row r="11" spans="2:9" ht="18" customHeight="1">
      <c r="B11" s="16">
        <v>3</v>
      </c>
      <c r="C11" s="54" t="s">
        <v>224</v>
      </c>
      <c r="D11" s="22">
        <f t="shared" si="0"/>
        <v>170000</v>
      </c>
      <c r="E11" s="22">
        <v>20000</v>
      </c>
      <c r="F11" s="22">
        <v>10000</v>
      </c>
      <c r="G11" s="23">
        <v>200000</v>
      </c>
      <c r="H11" s="20" t="s">
        <v>15</v>
      </c>
      <c r="I11" s="20">
        <v>1</v>
      </c>
    </row>
    <row r="12" spans="2:9" ht="18" customHeight="1">
      <c r="B12" s="16">
        <v>4</v>
      </c>
      <c r="C12" s="54" t="s">
        <v>225</v>
      </c>
      <c r="D12" s="22">
        <f t="shared" si="0"/>
        <v>70000</v>
      </c>
      <c r="E12" s="22">
        <v>20000</v>
      </c>
      <c r="F12" s="22">
        <v>10000</v>
      </c>
      <c r="G12" s="23">
        <v>100000</v>
      </c>
      <c r="H12" s="20" t="s">
        <v>15</v>
      </c>
      <c r="I12" s="20">
        <v>1</v>
      </c>
    </row>
    <row r="13" spans="2:9" ht="18" customHeight="1">
      <c r="B13" s="16">
        <v>5</v>
      </c>
      <c r="C13" s="96" t="s">
        <v>226</v>
      </c>
      <c r="D13" s="22">
        <f t="shared" si="0"/>
        <v>50000</v>
      </c>
      <c r="E13" s="22">
        <v>0</v>
      </c>
      <c r="F13" s="22">
        <v>0</v>
      </c>
      <c r="G13" s="19">
        <v>50000</v>
      </c>
      <c r="H13" s="20" t="s">
        <v>153</v>
      </c>
      <c r="I13" s="20">
        <v>1</v>
      </c>
    </row>
    <row r="14" spans="2:9" ht="18" customHeight="1">
      <c r="B14" s="16">
        <v>6</v>
      </c>
      <c r="C14" s="96" t="s">
        <v>227</v>
      </c>
      <c r="D14" s="22">
        <f t="shared" si="0"/>
        <v>50000</v>
      </c>
      <c r="E14" s="22">
        <v>0</v>
      </c>
      <c r="F14" s="22">
        <v>0</v>
      </c>
      <c r="G14" s="19">
        <v>50000</v>
      </c>
      <c r="H14" s="20" t="s">
        <v>153</v>
      </c>
      <c r="I14" s="20">
        <v>1</v>
      </c>
    </row>
    <row r="15" spans="2:9" ht="18" customHeight="1">
      <c r="B15" s="16">
        <v>7</v>
      </c>
      <c r="C15" s="96" t="s">
        <v>228</v>
      </c>
      <c r="D15" s="22">
        <f t="shared" si="0"/>
        <v>50000</v>
      </c>
      <c r="E15" s="22">
        <v>0</v>
      </c>
      <c r="F15" s="22">
        <v>0</v>
      </c>
      <c r="G15" s="19">
        <v>50000</v>
      </c>
      <c r="H15" s="20" t="s">
        <v>153</v>
      </c>
      <c r="I15" s="20">
        <v>1</v>
      </c>
    </row>
    <row r="16" spans="2:9" ht="18" customHeight="1">
      <c r="B16" s="16">
        <v>8</v>
      </c>
      <c r="C16" s="96" t="s">
        <v>229</v>
      </c>
      <c r="D16" s="22">
        <f t="shared" si="0"/>
        <v>50000</v>
      </c>
      <c r="E16" s="22">
        <v>0</v>
      </c>
      <c r="F16" s="22">
        <v>0</v>
      </c>
      <c r="G16" s="19">
        <v>50000</v>
      </c>
      <c r="H16" s="20" t="s">
        <v>153</v>
      </c>
      <c r="I16" s="20">
        <v>1</v>
      </c>
    </row>
    <row r="17" spans="2:9" ht="18" customHeight="1">
      <c r="B17" s="16">
        <v>9</v>
      </c>
      <c r="C17" s="96" t="s">
        <v>230</v>
      </c>
      <c r="D17" s="22">
        <f t="shared" si="0"/>
        <v>50000</v>
      </c>
      <c r="E17" s="22">
        <v>0</v>
      </c>
      <c r="F17" s="22">
        <v>0</v>
      </c>
      <c r="G17" s="19">
        <v>50000</v>
      </c>
      <c r="H17" s="20" t="s">
        <v>153</v>
      </c>
      <c r="I17" s="20">
        <v>0</v>
      </c>
    </row>
    <row r="18" spans="2:9" ht="18" customHeight="1">
      <c r="B18" s="16">
        <v>10</v>
      </c>
      <c r="C18" s="96" t="s">
        <v>231</v>
      </c>
      <c r="D18" s="22">
        <f t="shared" si="0"/>
        <v>50000</v>
      </c>
      <c r="E18" s="22">
        <v>0</v>
      </c>
      <c r="F18" s="22">
        <v>0</v>
      </c>
      <c r="G18" s="19">
        <v>50000</v>
      </c>
      <c r="H18" s="20" t="s">
        <v>153</v>
      </c>
      <c r="I18" s="20">
        <v>0</v>
      </c>
    </row>
    <row r="19" spans="2:9" ht="18" customHeight="1">
      <c r="B19" s="16">
        <v>11</v>
      </c>
      <c r="C19" s="96" t="s">
        <v>232</v>
      </c>
      <c r="D19" s="22">
        <f t="shared" si="0"/>
        <v>50000</v>
      </c>
      <c r="E19" s="22">
        <v>0</v>
      </c>
      <c r="F19" s="22">
        <v>0</v>
      </c>
      <c r="G19" s="19">
        <v>50000</v>
      </c>
      <c r="H19" s="20" t="s">
        <v>153</v>
      </c>
      <c r="I19" s="20">
        <v>0</v>
      </c>
    </row>
    <row r="20" spans="2:9" ht="18" customHeight="1">
      <c r="B20" s="16">
        <v>12</v>
      </c>
      <c r="C20" s="96" t="s">
        <v>226</v>
      </c>
      <c r="D20" s="22">
        <f t="shared" si="0"/>
        <v>150000</v>
      </c>
      <c r="E20" s="22">
        <v>0</v>
      </c>
      <c r="F20" s="22">
        <v>0</v>
      </c>
      <c r="G20" s="19">
        <v>150000</v>
      </c>
      <c r="H20" s="27" t="s">
        <v>15</v>
      </c>
      <c r="I20" s="20">
        <v>0</v>
      </c>
    </row>
    <row r="21" spans="2:9" ht="18" customHeight="1">
      <c r="B21" s="16">
        <v>13</v>
      </c>
      <c r="C21" s="96" t="s">
        <v>232</v>
      </c>
      <c r="D21" s="22">
        <f t="shared" si="0"/>
        <v>100000</v>
      </c>
      <c r="E21" s="22">
        <v>0</v>
      </c>
      <c r="F21" s="22">
        <v>0</v>
      </c>
      <c r="G21" s="19">
        <v>100000</v>
      </c>
      <c r="H21" s="27" t="s">
        <v>15</v>
      </c>
      <c r="I21" s="20">
        <v>1</v>
      </c>
    </row>
    <row r="22" spans="2:9" ht="18" customHeight="1">
      <c r="B22" s="16">
        <v>14</v>
      </c>
      <c r="C22" s="96" t="s">
        <v>233</v>
      </c>
      <c r="D22" s="22">
        <f t="shared" si="0"/>
        <v>200000</v>
      </c>
      <c r="E22" s="22">
        <v>0</v>
      </c>
      <c r="F22" s="22">
        <v>0</v>
      </c>
      <c r="G22" s="19">
        <v>200000</v>
      </c>
      <c r="H22" s="27" t="s">
        <v>15</v>
      </c>
      <c r="I22" s="27">
        <f>0</f>
        <v>0</v>
      </c>
    </row>
    <row r="23" spans="2:9" ht="30.75" customHeight="1">
      <c r="B23" s="16">
        <v>15</v>
      </c>
      <c r="C23" s="96" t="s">
        <v>234</v>
      </c>
      <c r="D23" s="22">
        <f t="shared" si="0"/>
        <v>700000</v>
      </c>
      <c r="E23" s="22">
        <v>0</v>
      </c>
      <c r="F23" s="22">
        <v>0</v>
      </c>
      <c r="G23" s="23">
        <v>700000</v>
      </c>
      <c r="H23" s="27" t="s">
        <v>15</v>
      </c>
      <c r="I23" s="27">
        <v>0</v>
      </c>
    </row>
    <row r="24" spans="2:9">
      <c r="B24" s="16">
        <v>16</v>
      </c>
      <c r="C24" s="96" t="s">
        <v>235</v>
      </c>
      <c r="D24" s="22">
        <f t="shared" si="0"/>
        <v>20000</v>
      </c>
      <c r="E24" s="22">
        <v>20000</v>
      </c>
      <c r="F24" s="22">
        <v>10000</v>
      </c>
      <c r="G24" s="23">
        <v>50000</v>
      </c>
      <c r="H24" s="20" t="s">
        <v>153</v>
      </c>
      <c r="I24" s="27">
        <v>1</v>
      </c>
    </row>
    <row r="25" spans="2:9" ht="18.75" customHeight="1">
      <c r="B25" s="172" t="s">
        <v>62</v>
      </c>
      <c r="C25" s="173"/>
      <c r="D25" s="117">
        <f>SUM(D9:D24)</f>
        <v>1800000</v>
      </c>
      <c r="E25" s="117">
        <f t="shared" ref="E25:F25" si="1">SUM(E9:E24)</f>
        <v>100000</v>
      </c>
      <c r="F25" s="117">
        <f t="shared" si="1"/>
        <v>50000</v>
      </c>
      <c r="G25" s="118">
        <f>SUM(G9:G24)</f>
        <v>1950000</v>
      </c>
      <c r="H25" s="24" t="s">
        <v>8</v>
      </c>
      <c r="I25" s="24">
        <f>SUM(I9:I24)</f>
        <v>10</v>
      </c>
    </row>
    <row r="27" spans="2:9" ht="28.5">
      <c r="F27" s="153" t="s">
        <v>523</v>
      </c>
      <c r="G27" s="154">
        <v>1500000</v>
      </c>
      <c r="H27" s="154" t="s">
        <v>541</v>
      </c>
    </row>
    <row r="28" spans="2:9" ht="28.5">
      <c r="F28" s="153" t="s">
        <v>542</v>
      </c>
      <c r="G28" s="155">
        <f>G25-G27</f>
        <v>450000</v>
      </c>
      <c r="H28" s="154" t="s">
        <v>541</v>
      </c>
    </row>
  </sheetData>
  <mergeCells count="11">
    <mergeCell ref="B25:C25"/>
    <mergeCell ref="B2:I2"/>
    <mergeCell ref="B3:I3"/>
    <mergeCell ref="B4:I4"/>
    <mergeCell ref="I7:I8"/>
    <mergeCell ref="B7:B8"/>
    <mergeCell ref="C7:C8"/>
    <mergeCell ref="D7:D8"/>
    <mergeCell ref="E7:F7"/>
    <mergeCell ref="G7:G8"/>
    <mergeCell ref="H7:H8"/>
  </mergeCells>
  <pageMargins left="0.78" right="0.24" top="0.9" bottom="0.66" header="0.3" footer="0.4"/>
  <pageSetup paperSize="9" scale="85" orientation="portrait" verticalDpi="0" copies="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2"/>
  <sheetViews>
    <sheetView topLeftCell="A22" workbookViewId="0">
      <selection activeCell="E37" sqref="E37"/>
    </sheetView>
  </sheetViews>
  <sheetFormatPr defaultRowHeight="15"/>
  <cols>
    <col min="1" max="1" width="5" style="68" customWidth="1"/>
    <col min="2" max="2" width="37.85546875" style="8" customWidth="1"/>
    <col min="3" max="3" width="9.85546875" style="68" customWidth="1"/>
    <col min="4" max="4" width="19" style="28" customWidth="1"/>
    <col min="5" max="5" width="16.85546875" style="8" customWidth="1"/>
    <col min="6" max="6" width="8" style="3" customWidth="1"/>
  </cols>
  <sheetData>
    <row r="1" spans="1:8" ht="20.25" customHeight="1">
      <c r="A1" s="164" t="s">
        <v>512</v>
      </c>
      <c r="B1" s="164"/>
      <c r="C1" s="164"/>
      <c r="D1" s="164"/>
      <c r="E1" s="164"/>
      <c r="F1" s="69"/>
      <c r="G1" s="57"/>
      <c r="H1" s="57"/>
    </row>
    <row r="2" spans="1:8" ht="20.25" customHeight="1">
      <c r="A2" s="164" t="s">
        <v>518</v>
      </c>
      <c r="B2" s="164"/>
      <c r="C2" s="164"/>
      <c r="D2" s="164"/>
      <c r="E2" s="164"/>
      <c r="F2" s="69"/>
      <c r="G2" s="57"/>
      <c r="H2" s="57"/>
    </row>
    <row r="3" spans="1:8" ht="20.25">
      <c r="A3" s="164" t="s">
        <v>519</v>
      </c>
      <c r="B3" s="164"/>
      <c r="C3" s="164"/>
      <c r="D3" s="164"/>
      <c r="E3" s="164"/>
      <c r="F3" s="69"/>
      <c r="G3" s="119"/>
      <c r="H3" s="119"/>
    </row>
    <row r="4" spans="1:8" ht="20.25">
      <c r="A4" s="58"/>
      <c r="B4" s="58"/>
      <c r="C4" s="58"/>
      <c r="D4" s="58"/>
      <c r="E4" s="58"/>
      <c r="F4" s="69"/>
      <c r="G4" s="119"/>
      <c r="H4" s="119"/>
    </row>
    <row r="6" spans="1:8">
      <c r="A6" s="24" t="s">
        <v>0</v>
      </c>
      <c r="B6" s="24" t="s">
        <v>236</v>
      </c>
      <c r="C6" s="24" t="s">
        <v>239</v>
      </c>
      <c r="D6" s="24" t="s">
        <v>240</v>
      </c>
      <c r="E6" s="24" t="s">
        <v>241</v>
      </c>
      <c r="F6" s="24" t="s">
        <v>532</v>
      </c>
    </row>
    <row r="7" spans="1:8">
      <c r="A7" s="24" t="s">
        <v>4</v>
      </c>
      <c r="B7" s="109" t="s">
        <v>256</v>
      </c>
      <c r="C7" s="24"/>
      <c r="D7" s="24"/>
      <c r="E7" s="24"/>
      <c r="F7" s="24"/>
    </row>
    <row r="8" spans="1:8" ht="30.75" customHeight="1">
      <c r="A8" s="20">
        <v>1</v>
      </c>
      <c r="B8" s="54" t="s">
        <v>517</v>
      </c>
      <c r="C8" s="20">
        <v>65</v>
      </c>
      <c r="D8" s="120">
        <v>50000</v>
      </c>
      <c r="E8" s="121">
        <f>C8*D8</f>
        <v>3250000</v>
      </c>
      <c r="F8" s="1" t="s">
        <v>256</v>
      </c>
    </row>
    <row r="9" spans="1:8" ht="21" customHeight="1">
      <c r="A9" s="20">
        <v>2</v>
      </c>
      <c r="B9" s="54" t="s">
        <v>242</v>
      </c>
      <c r="C9" s="20">
        <v>1</v>
      </c>
      <c r="D9" s="120">
        <v>50000</v>
      </c>
      <c r="E9" s="121">
        <f t="shared" ref="E9:E30" si="0">C9*D9</f>
        <v>50000</v>
      </c>
      <c r="F9" s="1" t="s">
        <v>256</v>
      </c>
    </row>
    <row r="10" spans="1:8" ht="21" customHeight="1">
      <c r="A10" s="20">
        <v>3</v>
      </c>
      <c r="B10" s="54" t="s">
        <v>243</v>
      </c>
      <c r="C10" s="20">
        <v>1</v>
      </c>
      <c r="D10" s="120">
        <v>50000</v>
      </c>
      <c r="E10" s="121">
        <f t="shared" si="0"/>
        <v>50000</v>
      </c>
      <c r="F10" s="1" t="s">
        <v>256</v>
      </c>
    </row>
    <row r="11" spans="1:8" ht="28.5" customHeight="1">
      <c r="A11" s="20">
        <v>4</v>
      </c>
      <c r="B11" s="54" t="s">
        <v>513</v>
      </c>
      <c r="C11" s="20">
        <v>1</v>
      </c>
      <c r="D11" s="120">
        <v>50000</v>
      </c>
      <c r="E11" s="121">
        <f t="shared" si="0"/>
        <v>50000</v>
      </c>
      <c r="F11" s="1" t="s">
        <v>256</v>
      </c>
    </row>
    <row r="12" spans="1:8" ht="28.5" customHeight="1">
      <c r="A12" s="20">
        <v>5</v>
      </c>
      <c r="B12" s="54" t="s">
        <v>514</v>
      </c>
      <c r="C12" s="20">
        <v>1</v>
      </c>
      <c r="D12" s="120">
        <v>50000</v>
      </c>
      <c r="E12" s="121">
        <f t="shared" si="0"/>
        <v>50000</v>
      </c>
      <c r="F12" s="1" t="s">
        <v>256</v>
      </c>
    </row>
    <row r="13" spans="1:8" ht="33.75" customHeight="1">
      <c r="A13" s="20">
        <v>6</v>
      </c>
      <c r="B13" s="54" t="s">
        <v>515</v>
      </c>
      <c r="C13" s="20">
        <v>1</v>
      </c>
      <c r="D13" s="120">
        <v>200000</v>
      </c>
      <c r="E13" s="121">
        <f t="shared" si="0"/>
        <v>200000</v>
      </c>
      <c r="F13" s="1" t="s">
        <v>256</v>
      </c>
    </row>
    <row r="14" spans="1:8" ht="33.75" customHeight="1">
      <c r="A14" s="20">
        <v>7</v>
      </c>
      <c r="B14" s="54" t="s">
        <v>516</v>
      </c>
      <c r="C14" s="20">
        <v>1</v>
      </c>
      <c r="D14" s="120">
        <v>50000</v>
      </c>
      <c r="E14" s="121">
        <f t="shared" si="0"/>
        <v>50000</v>
      </c>
      <c r="F14" s="1" t="s">
        <v>256</v>
      </c>
    </row>
    <row r="15" spans="1:8" ht="33" customHeight="1">
      <c r="A15" s="20">
        <v>8</v>
      </c>
      <c r="B15" s="54" t="s">
        <v>244</v>
      </c>
      <c r="C15" s="20">
        <v>2</v>
      </c>
      <c r="D15" s="120">
        <v>50000</v>
      </c>
      <c r="E15" s="121">
        <f t="shared" si="0"/>
        <v>100000</v>
      </c>
      <c r="F15" s="1" t="s">
        <v>256</v>
      </c>
    </row>
    <row r="16" spans="1:8" ht="14.25" customHeight="1">
      <c r="A16" s="20">
        <v>9</v>
      </c>
      <c r="B16" s="54" t="s">
        <v>245</v>
      </c>
      <c r="C16" s="20">
        <v>1</v>
      </c>
      <c r="D16" s="120">
        <v>200000</v>
      </c>
      <c r="E16" s="121">
        <f t="shared" si="0"/>
        <v>200000</v>
      </c>
      <c r="F16" s="1" t="s">
        <v>256</v>
      </c>
    </row>
    <row r="17" spans="1:6" ht="14.25" customHeight="1">
      <c r="A17" s="20">
        <v>10</v>
      </c>
      <c r="B17" s="54" t="s">
        <v>246</v>
      </c>
      <c r="C17" s="20">
        <v>1</v>
      </c>
      <c r="D17" s="120">
        <v>300000</v>
      </c>
      <c r="E17" s="121">
        <f t="shared" si="0"/>
        <v>300000</v>
      </c>
      <c r="F17" s="1" t="s">
        <v>256</v>
      </c>
    </row>
    <row r="18" spans="1:6" ht="33.75" customHeight="1">
      <c r="A18" s="20">
        <v>11</v>
      </c>
      <c r="B18" s="54" t="s">
        <v>247</v>
      </c>
      <c r="C18" s="20">
        <v>1</v>
      </c>
      <c r="D18" s="120">
        <v>1000000</v>
      </c>
      <c r="E18" s="121">
        <f t="shared" si="0"/>
        <v>1000000</v>
      </c>
      <c r="F18" s="1" t="s">
        <v>256</v>
      </c>
    </row>
    <row r="19" spans="1:6">
      <c r="A19" s="20">
        <v>12</v>
      </c>
      <c r="B19" s="54" t="s">
        <v>248</v>
      </c>
      <c r="C19" s="20">
        <v>5</v>
      </c>
      <c r="D19" s="120">
        <v>50000</v>
      </c>
      <c r="E19" s="121">
        <f t="shared" si="0"/>
        <v>250000</v>
      </c>
      <c r="F19" s="1" t="s">
        <v>256</v>
      </c>
    </row>
    <row r="20" spans="1:6">
      <c r="A20" s="20">
        <v>13</v>
      </c>
      <c r="B20" s="54" t="s">
        <v>249</v>
      </c>
      <c r="C20" s="20">
        <v>3</v>
      </c>
      <c r="D20" s="120">
        <v>50000</v>
      </c>
      <c r="E20" s="121">
        <f t="shared" si="0"/>
        <v>150000</v>
      </c>
      <c r="F20" s="1" t="s">
        <v>256</v>
      </c>
    </row>
    <row r="21" spans="1:6">
      <c r="A21" s="20">
        <v>14</v>
      </c>
      <c r="B21" s="54" t="s">
        <v>511</v>
      </c>
      <c r="C21" s="20">
        <v>2</v>
      </c>
      <c r="D21" s="120">
        <v>20000</v>
      </c>
      <c r="E21" s="121">
        <f t="shared" si="0"/>
        <v>40000</v>
      </c>
      <c r="F21" s="1" t="s">
        <v>534</v>
      </c>
    </row>
    <row r="22" spans="1:6">
      <c r="A22" s="20">
        <v>15</v>
      </c>
      <c r="B22" s="54" t="s">
        <v>250</v>
      </c>
      <c r="C22" s="20">
        <v>5</v>
      </c>
      <c r="D22" s="120">
        <v>80000</v>
      </c>
      <c r="E22" s="121">
        <f t="shared" si="0"/>
        <v>400000</v>
      </c>
      <c r="F22" s="1" t="s">
        <v>256</v>
      </c>
    </row>
    <row r="23" spans="1:6">
      <c r="A23" s="20">
        <v>16</v>
      </c>
      <c r="B23" s="54" t="s">
        <v>251</v>
      </c>
      <c r="C23" s="20">
        <v>1</v>
      </c>
      <c r="D23" s="120">
        <v>20000</v>
      </c>
      <c r="E23" s="121">
        <f t="shared" si="0"/>
        <v>20000</v>
      </c>
      <c r="F23" s="1" t="s">
        <v>534</v>
      </c>
    </row>
    <row r="24" spans="1:6">
      <c r="A24" s="20">
        <v>17</v>
      </c>
      <c r="B24" s="54" t="s">
        <v>507</v>
      </c>
      <c r="C24" s="20">
        <v>1</v>
      </c>
      <c r="D24" s="120">
        <v>12000</v>
      </c>
      <c r="E24" s="121">
        <f t="shared" si="0"/>
        <v>12000</v>
      </c>
      <c r="F24" s="1" t="s">
        <v>256</v>
      </c>
    </row>
    <row r="25" spans="1:6">
      <c r="A25" s="20">
        <v>18</v>
      </c>
      <c r="B25" s="54" t="s">
        <v>508</v>
      </c>
      <c r="C25" s="20">
        <v>2</v>
      </c>
      <c r="D25" s="120">
        <v>1500</v>
      </c>
      <c r="E25" s="121">
        <f t="shared" si="0"/>
        <v>3000</v>
      </c>
      <c r="F25" s="1" t="s">
        <v>256</v>
      </c>
    </row>
    <row r="26" spans="1:6">
      <c r="A26" s="20">
        <v>19</v>
      </c>
      <c r="B26" s="54" t="s">
        <v>252</v>
      </c>
      <c r="C26" s="20">
        <v>1</v>
      </c>
      <c r="D26" s="120">
        <v>12000</v>
      </c>
      <c r="E26" s="121">
        <f t="shared" si="0"/>
        <v>12000</v>
      </c>
      <c r="F26" s="1" t="s">
        <v>256</v>
      </c>
    </row>
    <row r="27" spans="1:6">
      <c r="A27" s="20">
        <v>20</v>
      </c>
      <c r="B27" s="54" t="s">
        <v>253</v>
      </c>
      <c r="C27" s="20">
        <v>1</v>
      </c>
      <c r="D27" s="120">
        <v>13000</v>
      </c>
      <c r="E27" s="121">
        <f t="shared" si="0"/>
        <v>13000</v>
      </c>
      <c r="F27" s="1" t="s">
        <v>256</v>
      </c>
    </row>
    <row r="28" spans="1:6">
      <c r="A28" s="20">
        <v>21</v>
      </c>
      <c r="B28" s="54" t="s">
        <v>254</v>
      </c>
      <c r="C28" s="20">
        <v>1</v>
      </c>
      <c r="D28" s="120">
        <v>12000</v>
      </c>
      <c r="E28" s="121">
        <f t="shared" si="0"/>
        <v>12000</v>
      </c>
      <c r="F28" s="1" t="s">
        <v>256</v>
      </c>
    </row>
    <row r="29" spans="1:6">
      <c r="A29" s="20">
        <v>22</v>
      </c>
      <c r="B29" s="54" t="s">
        <v>255</v>
      </c>
      <c r="C29" s="20">
        <v>3</v>
      </c>
      <c r="D29" s="120">
        <v>1000</v>
      </c>
      <c r="E29" s="121">
        <f>C29*D29</f>
        <v>3000</v>
      </c>
      <c r="F29" s="1" t="s">
        <v>256</v>
      </c>
    </row>
    <row r="30" spans="1:6">
      <c r="A30" s="20">
        <v>23</v>
      </c>
      <c r="B30" s="122" t="s">
        <v>509</v>
      </c>
      <c r="C30" s="20">
        <v>10</v>
      </c>
      <c r="D30" s="123">
        <v>1500</v>
      </c>
      <c r="E30" s="121">
        <f t="shared" si="0"/>
        <v>15000</v>
      </c>
      <c r="F30" s="1" t="s">
        <v>256</v>
      </c>
    </row>
    <row r="31" spans="1:6">
      <c r="A31" s="20">
        <v>24</v>
      </c>
      <c r="B31" s="122" t="s">
        <v>510</v>
      </c>
      <c r="C31" s="20">
        <v>1</v>
      </c>
      <c r="D31" s="123">
        <v>4000</v>
      </c>
      <c r="E31" s="121">
        <f>C31*D31</f>
        <v>4000</v>
      </c>
      <c r="F31" s="1" t="s">
        <v>256</v>
      </c>
    </row>
    <row r="32" spans="1:6">
      <c r="A32" s="20">
        <v>25</v>
      </c>
      <c r="B32" s="122" t="s">
        <v>528</v>
      </c>
      <c r="C32" s="20">
        <v>100</v>
      </c>
      <c r="D32" s="120">
        <v>15000</v>
      </c>
      <c r="E32" s="121">
        <f t="shared" ref="E32" si="1">C32*D32</f>
        <v>1500000</v>
      </c>
      <c r="F32" s="1" t="s">
        <v>256</v>
      </c>
    </row>
    <row r="33" spans="1:6">
      <c r="A33" s="20">
        <v>26</v>
      </c>
      <c r="B33" s="54" t="s">
        <v>257</v>
      </c>
      <c r="C33" s="20">
        <v>3</v>
      </c>
      <c r="D33" s="120">
        <v>2000</v>
      </c>
      <c r="E33" s="121">
        <f>C33*D33</f>
        <v>6000</v>
      </c>
      <c r="F33" s="1" t="s">
        <v>198</v>
      </c>
    </row>
    <row r="34" spans="1:6" ht="28.5">
      <c r="A34" s="20">
        <v>27</v>
      </c>
      <c r="B34" s="54" t="s">
        <v>506</v>
      </c>
      <c r="C34" s="20">
        <v>1</v>
      </c>
      <c r="D34" s="120">
        <v>150000</v>
      </c>
      <c r="E34" s="121">
        <f>C34*D34</f>
        <v>150000</v>
      </c>
      <c r="F34" s="1" t="s">
        <v>198</v>
      </c>
    </row>
    <row r="35" spans="1:6" ht="27.75" customHeight="1">
      <c r="A35" s="20">
        <v>28</v>
      </c>
      <c r="B35" s="17" t="s">
        <v>527</v>
      </c>
      <c r="C35" s="20">
        <v>250</v>
      </c>
      <c r="D35" s="120">
        <v>15000</v>
      </c>
      <c r="E35" s="121">
        <f t="shared" ref="E35" si="2">C35*D35</f>
        <v>3750000</v>
      </c>
      <c r="F35" s="1" t="s">
        <v>533</v>
      </c>
    </row>
    <row r="36" spans="1:6">
      <c r="A36" s="165" t="s">
        <v>535</v>
      </c>
      <c r="B36" s="165"/>
      <c r="C36" s="165"/>
      <c r="D36" s="165"/>
      <c r="E36" s="125">
        <f>SUM(E8:E35)</f>
        <v>11640000</v>
      </c>
      <c r="F36" s="134"/>
    </row>
    <row r="38" spans="1:6">
      <c r="A38" s="132"/>
      <c r="C38" s="132"/>
    </row>
    <row r="39" spans="1:6" ht="28.5">
      <c r="B39" s="148" t="s">
        <v>548</v>
      </c>
      <c r="C39" s="146"/>
      <c r="D39" s="160">
        <f>E36-D42</f>
        <v>7734000</v>
      </c>
      <c r="E39" s="137"/>
    </row>
    <row r="40" spans="1:6">
      <c r="B40" s="136" t="s">
        <v>549</v>
      </c>
      <c r="C40" s="133"/>
      <c r="D40" s="161">
        <f>E35</f>
        <v>3750000</v>
      </c>
    </row>
    <row r="41" spans="1:6">
      <c r="B41" s="136" t="s">
        <v>550</v>
      </c>
      <c r="C41" s="133"/>
      <c r="D41" s="162">
        <f>E33+E34</f>
        <v>156000</v>
      </c>
    </row>
    <row r="42" spans="1:6">
      <c r="B42" s="136" t="s">
        <v>551</v>
      </c>
      <c r="C42" s="133"/>
      <c r="D42" s="162">
        <f>SUM(D40:D41)</f>
        <v>3906000</v>
      </c>
    </row>
  </sheetData>
  <mergeCells count="4">
    <mergeCell ref="A1:E1"/>
    <mergeCell ref="A2:E2"/>
    <mergeCell ref="A3:E3"/>
    <mergeCell ref="A36:D36"/>
  </mergeCells>
  <pageMargins left="0.86" right="0.24" top="0.61" bottom="0.54" header="0.3" footer="0.3"/>
  <pageSetup paperSize="9" orientation="portrait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C26"/>
  <sheetViews>
    <sheetView topLeftCell="A7" workbookViewId="0">
      <selection activeCell="B25" sqref="B25"/>
    </sheetView>
  </sheetViews>
  <sheetFormatPr defaultRowHeight="15"/>
  <cols>
    <col min="1" max="1" width="5" style="83" customWidth="1"/>
    <col min="2" max="2" width="43.28515625" style="76" customWidth="1"/>
    <col min="3" max="3" width="21.7109375" style="76" customWidth="1"/>
  </cols>
  <sheetData>
    <row r="1" spans="1:3" ht="20.25" customHeight="1">
      <c r="A1" s="177" t="s">
        <v>522</v>
      </c>
      <c r="B1" s="177"/>
      <c r="C1" s="177"/>
    </row>
    <row r="2" spans="1:3" ht="20.25" customHeight="1">
      <c r="A2" s="177" t="s">
        <v>518</v>
      </c>
      <c r="B2" s="177"/>
      <c r="C2" s="177"/>
    </row>
    <row r="3" spans="1:3" ht="20.25">
      <c r="A3" s="177" t="s">
        <v>519</v>
      </c>
      <c r="B3" s="177"/>
      <c r="C3" s="177"/>
    </row>
    <row r="4" spans="1:3">
      <c r="A4" s="124"/>
      <c r="B4" s="124"/>
      <c r="C4" s="124"/>
    </row>
    <row r="6" spans="1:3" ht="28.5">
      <c r="A6" s="24" t="s">
        <v>0</v>
      </c>
      <c r="B6" s="24" t="s">
        <v>236</v>
      </c>
      <c r="C6" s="24" t="s">
        <v>62</v>
      </c>
    </row>
    <row r="7" spans="1:3" ht="18" customHeight="1">
      <c r="A7" s="16">
        <v>1</v>
      </c>
      <c r="B7" s="96" t="s">
        <v>237</v>
      </c>
      <c r="C7" s="141">
        <f>'Laporan rekening &amp; Cash DD'!G141</f>
        <v>21780018</v>
      </c>
    </row>
    <row r="8" spans="1:3" ht="29.25" customHeight="1">
      <c r="A8" s="16">
        <v>2</v>
      </c>
      <c r="B8" s="96" t="s">
        <v>520</v>
      </c>
      <c r="C8" s="141">
        <f>'Laporan Rekening KK'!F62</f>
        <v>7255119</v>
      </c>
    </row>
    <row r="9" spans="1:3" ht="29.25" customHeight="1">
      <c r="A9" s="16">
        <v>3</v>
      </c>
      <c r="B9" s="96" t="s">
        <v>204</v>
      </c>
      <c r="C9" s="141">
        <f>'CASH EDI'!G33</f>
        <v>4350000</v>
      </c>
    </row>
    <row r="10" spans="1:3" ht="29.25" customHeight="1">
      <c r="A10" s="16">
        <v>4</v>
      </c>
      <c r="B10" s="96" t="s">
        <v>505</v>
      </c>
      <c r="C10" s="141">
        <f>'CASH SAHLI'!G25</f>
        <v>1950000</v>
      </c>
    </row>
    <row r="11" spans="1:3">
      <c r="A11" s="165" t="s">
        <v>521</v>
      </c>
      <c r="B11" s="165"/>
      <c r="C11" s="125">
        <f>SUM(C7:C10)</f>
        <v>35335137</v>
      </c>
    </row>
    <row r="12" spans="1:3">
      <c r="A12" s="165" t="s">
        <v>238</v>
      </c>
      <c r="B12" s="165"/>
      <c r="C12" s="125">
        <f>PENGELUARAN!E36</f>
        <v>11640000</v>
      </c>
    </row>
    <row r="13" spans="1:3">
      <c r="A13" s="165" t="s">
        <v>206</v>
      </c>
      <c r="B13" s="165"/>
      <c r="C13" s="125">
        <f>C11-C12</f>
        <v>23695137</v>
      </c>
    </row>
    <row r="14" spans="1:3" s="131" customFormat="1">
      <c r="A14" s="129"/>
      <c r="B14" s="129"/>
      <c r="C14" s="130"/>
    </row>
    <row r="15" spans="1:3" ht="15" customHeight="1">
      <c r="A15" s="174" t="s">
        <v>536</v>
      </c>
      <c r="B15" s="175"/>
      <c r="C15" s="176"/>
    </row>
    <row r="16" spans="1:3" s="5" customFormat="1" ht="15" customHeight="1">
      <c r="A16" s="127">
        <v>1</v>
      </c>
      <c r="B16" s="127" t="s">
        <v>524</v>
      </c>
      <c r="C16" s="108"/>
    </row>
    <row r="17" spans="1:3" s="5" customFormat="1">
      <c r="A17" s="127">
        <v>2</v>
      </c>
      <c r="B17" s="128" t="s">
        <v>525</v>
      </c>
      <c r="C17" s="108">
        <f>3*6500000</f>
        <v>19500000</v>
      </c>
    </row>
    <row r="18" spans="1:3" s="5" customFormat="1">
      <c r="A18" s="127">
        <v>3</v>
      </c>
      <c r="B18" s="128" t="s">
        <v>526</v>
      </c>
      <c r="C18" s="108">
        <f>3*500000</f>
        <v>1500000</v>
      </c>
    </row>
    <row r="19" spans="1:3" s="5" customFormat="1">
      <c r="A19" s="127">
        <v>4</v>
      </c>
      <c r="B19" s="127" t="s">
        <v>537</v>
      </c>
      <c r="C19" s="108">
        <v>1000000</v>
      </c>
    </row>
    <row r="20" spans="1:3" s="5" customFormat="1">
      <c r="A20" s="127">
        <v>5</v>
      </c>
      <c r="B20" s="127" t="s">
        <v>538</v>
      </c>
      <c r="C20" s="108">
        <v>100000</v>
      </c>
    </row>
    <row r="21" spans="1:3" s="5" customFormat="1" ht="28.5">
      <c r="A21" s="127">
        <v>6</v>
      </c>
      <c r="B21" s="127" t="s">
        <v>539</v>
      </c>
      <c r="C21" s="108">
        <f>3*50000</f>
        <v>150000</v>
      </c>
    </row>
    <row r="22" spans="1:3" s="5" customFormat="1">
      <c r="A22" s="127"/>
      <c r="B22" s="127" t="s">
        <v>545</v>
      </c>
      <c r="C22" s="108">
        <f>SUM(C17:C21)</f>
        <v>22250000</v>
      </c>
    </row>
    <row r="23" spans="1:3" s="5" customFormat="1">
      <c r="A23" s="127"/>
      <c r="B23" s="127" t="s">
        <v>544</v>
      </c>
      <c r="C23" s="108">
        <f>C13-C22</f>
        <v>1445137</v>
      </c>
    </row>
    <row r="24" spans="1:3" s="5" customFormat="1">
      <c r="A24" s="127"/>
      <c r="B24" s="127" t="s">
        <v>546</v>
      </c>
      <c r="C24" s="108">
        <v>1245000</v>
      </c>
    </row>
    <row r="25" spans="1:3">
      <c r="A25" s="138"/>
      <c r="B25" s="139" t="s">
        <v>206</v>
      </c>
      <c r="C25" s="140">
        <f>C23-C24</f>
        <v>200137</v>
      </c>
    </row>
    <row r="26" spans="1:3">
      <c r="C26" s="149"/>
    </row>
  </sheetData>
  <mergeCells count="7">
    <mergeCell ref="A15:C15"/>
    <mergeCell ref="A1:C1"/>
    <mergeCell ref="A2:C2"/>
    <mergeCell ref="A3:C3"/>
    <mergeCell ref="A11:B11"/>
    <mergeCell ref="A12:B12"/>
    <mergeCell ref="A13:B13"/>
  </mergeCells>
  <pageMargins left="0.85" right="0.28000000000000003" top="0.61" bottom="0.54" header="0.3" footer="0.3"/>
  <pageSetup paperSize="9" orientation="portrait" verticalDpi="0" copies="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I60"/>
  <sheetViews>
    <sheetView workbookViewId="0">
      <selection activeCell="C13" sqref="C13"/>
    </sheetView>
  </sheetViews>
  <sheetFormatPr defaultRowHeight="15"/>
  <cols>
    <col min="1" max="1" width="6.28515625" customWidth="1"/>
    <col min="2" max="2" width="10.42578125" style="8" customWidth="1"/>
    <col min="3" max="3" width="31.140625" style="8" customWidth="1"/>
    <col min="4" max="4" width="13.5703125" style="41" customWidth="1"/>
    <col min="5" max="7" width="9.140625" style="41"/>
  </cols>
  <sheetData>
    <row r="2" spans="1:9" s="9" customFormat="1" ht="21.75" customHeight="1">
      <c r="B2" s="164" t="s">
        <v>435</v>
      </c>
      <c r="C2" s="164"/>
      <c r="D2" s="164"/>
      <c r="E2" s="164"/>
      <c r="F2" s="164"/>
      <c r="G2" s="164"/>
      <c r="H2" s="39"/>
      <c r="I2" s="39"/>
    </row>
    <row r="3" spans="1:9" s="10" customFormat="1" ht="21.75" customHeight="1">
      <c r="B3" s="164" t="s">
        <v>436</v>
      </c>
      <c r="C3" s="164"/>
      <c r="D3" s="164"/>
      <c r="E3" s="164"/>
      <c r="F3" s="164"/>
      <c r="G3" s="164"/>
      <c r="H3" s="39"/>
      <c r="I3" s="39"/>
    </row>
    <row r="4" spans="1:9" s="10" customFormat="1" ht="21.75" customHeight="1">
      <c r="B4" s="164" t="s">
        <v>504</v>
      </c>
      <c r="C4" s="164"/>
      <c r="D4" s="164"/>
      <c r="E4" s="164"/>
      <c r="F4" s="164"/>
      <c r="G4" s="164"/>
      <c r="H4" s="40"/>
      <c r="I4" s="40"/>
    </row>
    <row r="7" spans="1:9" ht="23.25" customHeight="1">
      <c r="A7" s="13" t="s">
        <v>0</v>
      </c>
      <c r="B7" s="13" t="s">
        <v>260</v>
      </c>
      <c r="C7" s="13" t="s">
        <v>372</v>
      </c>
      <c r="D7" s="13" t="s">
        <v>373</v>
      </c>
      <c r="E7" s="13" t="s">
        <v>374</v>
      </c>
      <c r="F7" s="13"/>
      <c r="G7" s="13" t="s">
        <v>375</v>
      </c>
    </row>
    <row r="8" spans="1:9" ht="42.75">
      <c r="A8" s="2">
        <v>1</v>
      </c>
      <c r="B8" s="54" t="s">
        <v>439</v>
      </c>
      <c r="C8" s="54" t="s">
        <v>440</v>
      </c>
      <c r="D8" s="20" t="s">
        <v>408</v>
      </c>
      <c r="E8" s="20">
        <v>50000</v>
      </c>
      <c r="F8" s="20" t="s">
        <v>379</v>
      </c>
      <c r="G8" s="20">
        <v>78140</v>
      </c>
    </row>
    <row r="9" spans="1:9" ht="42.75">
      <c r="A9" s="2">
        <v>2</v>
      </c>
      <c r="B9" s="54" t="s">
        <v>439</v>
      </c>
      <c r="C9" s="54" t="s">
        <v>440</v>
      </c>
      <c r="D9" s="20" t="s">
        <v>408</v>
      </c>
      <c r="E9" s="20">
        <v>50000</v>
      </c>
      <c r="F9" s="20" t="s">
        <v>379</v>
      </c>
      <c r="G9" s="20">
        <v>128140</v>
      </c>
    </row>
    <row r="10" spans="1:9" ht="28.5">
      <c r="A10" s="2">
        <v>3</v>
      </c>
      <c r="B10" s="54" t="s">
        <v>439</v>
      </c>
      <c r="C10" s="54" t="s">
        <v>441</v>
      </c>
      <c r="D10" s="20" t="s">
        <v>408</v>
      </c>
      <c r="E10" s="20">
        <v>4000</v>
      </c>
      <c r="F10" s="20" t="s">
        <v>390</v>
      </c>
      <c r="G10" s="20">
        <v>124140</v>
      </c>
    </row>
    <row r="11" spans="1:9" ht="28.5">
      <c r="A11" s="2">
        <v>4</v>
      </c>
      <c r="B11" s="54" t="s">
        <v>439</v>
      </c>
      <c r="C11" s="54" t="s">
        <v>442</v>
      </c>
      <c r="D11" s="20" t="s">
        <v>408</v>
      </c>
      <c r="E11" s="20">
        <v>50005</v>
      </c>
      <c r="F11" s="20" t="s">
        <v>390</v>
      </c>
      <c r="G11" s="20">
        <v>74135</v>
      </c>
    </row>
    <row r="12" spans="1:9" ht="28.5">
      <c r="A12" s="2">
        <v>5</v>
      </c>
      <c r="B12" s="54" t="s">
        <v>439</v>
      </c>
      <c r="C12" s="54" t="s">
        <v>443</v>
      </c>
      <c r="D12" s="20" t="s">
        <v>408</v>
      </c>
      <c r="E12" s="20">
        <v>6500</v>
      </c>
      <c r="F12" s="20" t="s">
        <v>390</v>
      </c>
      <c r="G12" s="20">
        <v>67635</v>
      </c>
    </row>
    <row r="13" spans="1:9" ht="28.5">
      <c r="A13" s="2">
        <v>6</v>
      </c>
      <c r="B13" s="54" t="s">
        <v>444</v>
      </c>
      <c r="C13" s="54" t="s">
        <v>445</v>
      </c>
      <c r="D13" s="20" t="s">
        <v>408</v>
      </c>
      <c r="E13" s="20">
        <v>50000</v>
      </c>
      <c r="F13" s="20" t="s">
        <v>379</v>
      </c>
      <c r="G13" s="20">
        <v>117635</v>
      </c>
    </row>
    <row r="14" spans="1:9" ht="48" customHeight="1">
      <c r="A14" s="2">
        <v>7</v>
      </c>
      <c r="B14" s="54" t="s">
        <v>446</v>
      </c>
      <c r="C14" s="54" t="s">
        <v>447</v>
      </c>
      <c r="D14" s="20" t="s">
        <v>408</v>
      </c>
      <c r="E14" s="20">
        <v>100000</v>
      </c>
      <c r="F14" s="20" t="s">
        <v>379</v>
      </c>
      <c r="G14" s="20">
        <v>217635</v>
      </c>
    </row>
    <row r="15" spans="1:9" ht="71.25">
      <c r="A15" s="2">
        <v>8</v>
      </c>
      <c r="B15" s="54" t="s">
        <v>446</v>
      </c>
      <c r="C15" s="54" t="s">
        <v>448</v>
      </c>
      <c r="D15" s="20" t="s">
        <v>449</v>
      </c>
      <c r="E15" s="20">
        <v>50000</v>
      </c>
      <c r="F15" s="20" t="s">
        <v>379</v>
      </c>
      <c r="G15" s="20">
        <v>267635</v>
      </c>
    </row>
    <row r="16" spans="1:9" ht="28.5">
      <c r="A16" s="2">
        <v>9</v>
      </c>
      <c r="B16" s="54" t="s">
        <v>450</v>
      </c>
      <c r="C16" s="54" t="s">
        <v>451</v>
      </c>
      <c r="D16" s="20" t="s">
        <v>408</v>
      </c>
      <c r="E16" s="20">
        <v>4000</v>
      </c>
      <c r="F16" s="20" t="s">
        <v>390</v>
      </c>
      <c r="G16" s="20">
        <v>263635</v>
      </c>
    </row>
    <row r="17" spans="1:7" ht="28.5">
      <c r="A17" s="2">
        <v>10</v>
      </c>
      <c r="B17" s="54" t="s">
        <v>452</v>
      </c>
      <c r="C17" s="54" t="s">
        <v>453</v>
      </c>
      <c r="D17" s="20" t="s">
        <v>378</v>
      </c>
      <c r="E17" s="20">
        <v>3500</v>
      </c>
      <c r="F17" s="20" t="s">
        <v>390</v>
      </c>
      <c r="G17" s="20">
        <v>260135</v>
      </c>
    </row>
    <row r="18" spans="1:7" ht="57">
      <c r="A18" s="2">
        <v>11</v>
      </c>
      <c r="B18" s="54" t="s">
        <v>454</v>
      </c>
      <c r="C18" s="54" t="s">
        <v>455</v>
      </c>
      <c r="D18" s="20" t="s">
        <v>456</v>
      </c>
      <c r="E18" s="20">
        <v>50000</v>
      </c>
      <c r="F18" s="20" t="s">
        <v>379</v>
      </c>
      <c r="G18" s="20">
        <v>310135</v>
      </c>
    </row>
    <row r="19" spans="1:7" ht="28.5">
      <c r="A19" s="2">
        <v>12</v>
      </c>
      <c r="B19" s="54" t="s">
        <v>457</v>
      </c>
      <c r="C19" s="54" t="s">
        <v>458</v>
      </c>
      <c r="D19" s="20" t="s">
        <v>408</v>
      </c>
      <c r="E19" s="20">
        <v>80000</v>
      </c>
      <c r="F19" s="20" t="s">
        <v>379</v>
      </c>
      <c r="G19" s="20">
        <v>390135</v>
      </c>
    </row>
    <row r="20" spans="1:7">
      <c r="A20" s="2">
        <v>13</v>
      </c>
      <c r="B20" s="54" t="s">
        <v>459</v>
      </c>
      <c r="C20" s="54" t="s">
        <v>460</v>
      </c>
      <c r="D20" s="20" t="s">
        <v>378</v>
      </c>
      <c r="E20" s="20">
        <v>13000</v>
      </c>
      <c r="F20" s="20" t="s">
        <v>390</v>
      </c>
      <c r="G20" s="20">
        <v>377135</v>
      </c>
    </row>
    <row r="21" spans="1:7" ht="42.75">
      <c r="A21" s="2">
        <v>14</v>
      </c>
      <c r="B21" s="54" t="s">
        <v>461</v>
      </c>
      <c r="C21" s="54" t="s">
        <v>462</v>
      </c>
      <c r="D21" s="20" t="s">
        <v>408</v>
      </c>
      <c r="E21" s="20">
        <v>4000</v>
      </c>
      <c r="F21" s="20" t="s">
        <v>390</v>
      </c>
      <c r="G21" s="20">
        <v>373135</v>
      </c>
    </row>
    <row r="22" spans="1:7" ht="44.25" customHeight="1">
      <c r="A22" s="2">
        <v>15</v>
      </c>
      <c r="B22" s="54" t="s">
        <v>461</v>
      </c>
      <c r="C22" s="54" t="s">
        <v>463</v>
      </c>
      <c r="D22" s="20" t="s">
        <v>408</v>
      </c>
      <c r="E22" s="20">
        <v>150000</v>
      </c>
      <c r="F22" s="20" t="s">
        <v>379</v>
      </c>
      <c r="G22" s="20">
        <v>523135</v>
      </c>
    </row>
    <row r="23" spans="1:7" ht="28.5">
      <c r="A23" s="2">
        <v>16</v>
      </c>
      <c r="B23" s="54" t="s">
        <v>461</v>
      </c>
      <c r="C23" s="54" t="s">
        <v>464</v>
      </c>
      <c r="D23" s="20" t="s">
        <v>378</v>
      </c>
      <c r="E23" s="20">
        <v>3500</v>
      </c>
      <c r="F23" s="20" t="s">
        <v>390</v>
      </c>
      <c r="G23" s="20">
        <v>519635</v>
      </c>
    </row>
    <row r="24" spans="1:7" ht="42.75">
      <c r="A24" s="2">
        <v>17</v>
      </c>
      <c r="B24" s="54" t="s">
        <v>461</v>
      </c>
      <c r="C24" s="54" t="s">
        <v>465</v>
      </c>
      <c r="D24" s="20" t="s">
        <v>408</v>
      </c>
      <c r="E24" s="20">
        <v>100000</v>
      </c>
      <c r="F24" s="20" t="s">
        <v>379</v>
      </c>
      <c r="G24" s="20">
        <v>619635</v>
      </c>
    </row>
    <row r="25" spans="1:7" ht="42.75">
      <c r="A25" s="2">
        <v>18</v>
      </c>
      <c r="B25" s="54" t="s">
        <v>461</v>
      </c>
      <c r="C25" s="54" t="s">
        <v>466</v>
      </c>
      <c r="D25" s="20" t="s">
        <v>408</v>
      </c>
      <c r="E25" s="20">
        <v>200000</v>
      </c>
      <c r="F25" s="20" t="s">
        <v>379</v>
      </c>
      <c r="G25" s="20">
        <v>819635</v>
      </c>
    </row>
    <row r="26" spans="1:7" ht="42.75">
      <c r="A26" s="2">
        <v>19</v>
      </c>
      <c r="B26" s="54" t="s">
        <v>461</v>
      </c>
      <c r="C26" s="54" t="s">
        <v>467</v>
      </c>
      <c r="D26" s="20" t="s">
        <v>408</v>
      </c>
      <c r="E26" s="20">
        <v>50000</v>
      </c>
      <c r="F26" s="20" t="s">
        <v>379</v>
      </c>
      <c r="G26" s="20">
        <v>869635</v>
      </c>
    </row>
    <row r="27" spans="1:7" ht="42.75">
      <c r="A27" s="2">
        <v>20</v>
      </c>
      <c r="B27" s="54" t="s">
        <v>468</v>
      </c>
      <c r="C27" s="54" t="s">
        <v>469</v>
      </c>
      <c r="D27" s="20" t="s">
        <v>408</v>
      </c>
      <c r="E27" s="20">
        <v>100000</v>
      </c>
      <c r="F27" s="20" t="s">
        <v>379</v>
      </c>
      <c r="G27" s="20">
        <v>969635</v>
      </c>
    </row>
    <row r="28" spans="1:7" ht="42.75">
      <c r="A28" s="2">
        <v>21</v>
      </c>
      <c r="B28" s="54" t="s">
        <v>470</v>
      </c>
      <c r="C28" s="54" t="s">
        <v>471</v>
      </c>
      <c r="D28" s="20" t="s">
        <v>408</v>
      </c>
      <c r="E28" s="20">
        <v>50000</v>
      </c>
      <c r="F28" s="20" t="s">
        <v>379</v>
      </c>
      <c r="G28" s="20">
        <v>1019635</v>
      </c>
    </row>
    <row r="29" spans="1:7" ht="32.25" customHeight="1">
      <c r="A29" s="2">
        <v>22</v>
      </c>
      <c r="B29" s="54" t="s">
        <v>470</v>
      </c>
      <c r="C29" s="54" t="s">
        <v>472</v>
      </c>
      <c r="D29" s="20" t="s">
        <v>408</v>
      </c>
      <c r="E29" s="20">
        <v>250000</v>
      </c>
      <c r="F29" s="20" t="s">
        <v>379</v>
      </c>
      <c r="G29" s="20">
        <v>1269635</v>
      </c>
    </row>
    <row r="30" spans="1:7" ht="28.5">
      <c r="A30" s="2">
        <v>23</v>
      </c>
      <c r="B30" s="54" t="s">
        <v>473</v>
      </c>
      <c r="C30" s="54" t="s">
        <v>474</v>
      </c>
      <c r="D30" s="20" t="s">
        <v>408</v>
      </c>
      <c r="E30" s="20">
        <v>50000</v>
      </c>
      <c r="F30" s="20" t="s">
        <v>379</v>
      </c>
      <c r="G30" s="20">
        <v>1319635</v>
      </c>
    </row>
    <row r="31" spans="1:7" ht="28.5">
      <c r="A31" s="2">
        <v>24</v>
      </c>
      <c r="B31" s="54" t="s">
        <v>473</v>
      </c>
      <c r="C31" s="54" t="s">
        <v>475</v>
      </c>
      <c r="D31" s="20" t="s">
        <v>408</v>
      </c>
      <c r="E31" s="20">
        <v>100000</v>
      </c>
      <c r="F31" s="20" t="s">
        <v>379</v>
      </c>
      <c r="G31" s="20">
        <v>1419635</v>
      </c>
    </row>
    <row r="32" spans="1:7" ht="42.75">
      <c r="A32" s="2">
        <v>25</v>
      </c>
      <c r="B32" s="54" t="s">
        <v>473</v>
      </c>
      <c r="C32" s="54" t="s">
        <v>476</v>
      </c>
      <c r="D32" s="20" t="s">
        <v>408</v>
      </c>
      <c r="E32" s="20">
        <v>100000</v>
      </c>
      <c r="F32" s="20" t="s">
        <v>379</v>
      </c>
      <c r="G32" s="20">
        <v>1519635</v>
      </c>
    </row>
    <row r="33" spans="1:7" ht="28.5">
      <c r="A33" s="2">
        <v>26</v>
      </c>
      <c r="B33" s="54" t="s">
        <v>473</v>
      </c>
      <c r="C33" s="54" t="s">
        <v>477</v>
      </c>
      <c r="D33" s="20" t="s">
        <v>408</v>
      </c>
      <c r="E33" s="20">
        <v>200000</v>
      </c>
      <c r="F33" s="20" t="s">
        <v>379</v>
      </c>
      <c r="G33" s="20">
        <v>1719635</v>
      </c>
    </row>
    <row r="34" spans="1:7" ht="57">
      <c r="A34" s="2">
        <v>27</v>
      </c>
      <c r="B34" s="54" t="s">
        <v>478</v>
      </c>
      <c r="C34" s="54" t="s">
        <v>479</v>
      </c>
      <c r="D34" s="20" t="s">
        <v>378</v>
      </c>
      <c r="E34" s="20">
        <v>50005</v>
      </c>
      <c r="F34" s="20" t="s">
        <v>379</v>
      </c>
      <c r="G34" s="20">
        <v>1769640</v>
      </c>
    </row>
    <row r="35" spans="1:7" ht="42.75">
      <c r="A35" s="2">
        <v>28</v>
      </c>
      <c r="B35" s="54" t="s">
        <v>478</v>
      </c>
      <c r="C35" s="54" t="s">
        <v>480</v>
      </c>
      <c r="D35" s="20" t="s">
        <v>408</v>
      </c>
      <c r="E35" s="20">
        <v>200000</v>
      </c>
      <c r="F35" s="20" t="s">
        <v>379</v>
      </c>
      <c r="G35" s="20">
        <v>1969640</v>
      </c>
    </row>
    <row r="36" spans="1:7" ht="42.75">
      <c r="A36" s="2">
        <v>29</v>
      </c>
      <c r="B36" s="54" t="s">
        <v>478</v>
      </c>
      <c r="C36" s="54" t="s">
        <v>481</v>
      </c>
      <c r="D36" s="20" t="s">
        <v>408</v>
      </c>
      <c r="E36" s="20">
        <v>100000</v>
      </c>
      <c r="F36" s="20" t="s">
        <v>379</v>
      </c>
      <c r="G36" s="20">
        <v>2069640</v>
      </c>
    </row>
    <row r="37" spans="1:7" ht="28.5">
      <c r="A37" s="2">
        <v>30</v>
      </c>
      <c r="B37" s="54" t="s">
        <v>478</v>
      </c>
      <c r="C37" s="54" t="s">
        <v>482</v>
      </c>
      <c r="D37" s="20" t="s">
        <v>408</v>
      </c>
      <c r="E37" s="20">
        <v>4000</v>
      </c>
      <c r="F37" s="20" t="s">
        <v>390</v>
      </c>
      <c r="G37" s="20">
        <v>2065640</v>
      </c>
    </row>
    <row r="38" spans="1:7" ht="42.75">
      <c r="A38" s="2">
        <v>31</v>
      </c>
      <c r="B38" s="54" t="s">
        <v>478</v>
      </c>
      <c r="C38" s="54" t="s">
        <v>483</v>
      </c>
      <c r="D38" s="20" t="s">
        <v>408</v>
      </c>
      <c r="E38" s="20">
        <v>70000</v>
      </c>
      <c r="F38" s="20" t="s">
        <v>379</v>
      </c>
      <c r="G38" s="20">
        <v>2135640</v>
      </c>
    </row>
    <row r="39" spans="1:7" ht="42.75">
      <c r="A39" s="2">
        <v>32</v>
      </c>
      <c r="B39" s="54" t="s">
        <v>478</v>
      </c>
      <c r="C39" s="54" t="s">
        <v>484</v>
      </c>
      <c r="D39" s="20" t="s">
        <v>485</v>
      </c>
      <c r="E39" s="20">
        <v>50000</v>
      </c>
      <c r="F39" s="20" t="s">
        <v>379</v>
      </c>
      <c r="G39" s="20">
        <v>2185640</v>
      </c>
    </row>
    <row r="40" spans="1:7" ht="42.75">
      <c r="A40" s="2">
        <v>33</v>
      </c>
      <c r="B40" s="54" t="s">
        <v>478</v>
      </c>
      <c r="C40" s="54" t="s">
        <v>486</v>
      </c>
      <c r="D40" s="20" t="s">
        <v>408</v>
      </c>
      <c r="E40" s="20">
        <v>300000</v>
      </c>
      <c r="F40" s="20" t="s">
        <v>379</v>
      </c>
      <c r="G40" s="20">
        <v>2485640</v>
      </c>
    </row>
    <row r="41" spans="1:7">
      <c r="A41" s="2">
        <v>34</v>
      </c>
      <c r="B41" s="54" t="s">
        <v>478</v>
      </c>
      <c r="C41" s="54" t="s">
        <v>487</v>
      </c>
      <c r="D41" s="20" t="s">
        <v>488</v>
      </c>
      <c r="E41" s="20">
        <v>50000</v>
      </c>
      <c r="F41" s="20" t="s">
        <v>379</v>
      </c>
      <c r="G41" s="20">
        <v>2535640</v>
      </c>
    </row>
    <row r="42" spans="1:7" ht="57">
      <c r="A42" s="2">
        <v>35</v>
      </c>
      <c r="B42" s="54" t="s">
        <v>478</v>
      </c>
      <c r="C42" s="54" t="s">
        <v>489</v>
      </c>
      <c r="D42" s="20" t="s">
        <v>490</v>
      </c>
      <c r="E42" s="20">
        <v>50013</v>
      </c>
      <c r="F42" s="20" t="s">
        <v>379</v>
      </c>
      <c r="G42" s="20">
        <v>2585653</v>
      </c>
    </row>
    <row r="43" spans="1:7" ht="42.75">
      <c r="A43" s="2">
        <v>36</v>
      </c>
      <c r="B43" s="54" t="s">
        <v>478</v>
      </c>
      <c r="C43" s="54" t="s">
        <v>491</v>
      </c>
      <c r="D43" s="20" t="s">
        <v>408</v>
      </c>
      <c r="E43" s="20">
        <v>50000</v>
      </c>
      <c r="F43" s="20" t="s">
        <v>379</v>
      </c>
      <c r="G43" s="20">
        <v>2635653</v>
      </c>
    </row>
    <row r="44" spans="1:7" ht="28.5">
      <c r="A44" s="2">
        <v>37</v>
      </c>
      <c r="B44" s="54" t="s">
        <v>478</v>
      </c>
      <c r="C44" s="54" t="s">
        <v>492</v>
      </c>
      <c r="D44" s="20" t="s">
        <v>408</v>
      </c>
      <c r="E44" s="20">
        <v>50000</v>
      </c>
      <c r="F44" s="20" t="s">
        <v>379</v>
      </c>
      <c r="G44" s="20">
        <v>2685653</v>
      </c>
    </row>
    <row r="45" spans="1:7" ht="42.75">
      <c r="A45" s="2">
        <v>38</v>
      </c>
      <c r="B45" s="54" t="s">
        <v>478</v>
      </c>
      <c r="C45" s="54" t="s">
        <v>493</v>
      </c>
      <c r="D45" s="20" t="s">
        <v>408</v>
      </c>
      <c r="E45" s="20">
        <v>50000</v>
      </c>
      <c r="F45" s="20" t="s">
        <v>379</v>
      </c>
      <c r="G45" s="20">
        <v>2735653</v>
      </c>
    </row>
    <row r="46" spans="1:7" ht="28.5">
      <c r="A46" s="2">
        <v>39</v>
      </c>
      <c r="B46" s="54" t="s">
        <v>478</v>
      </c>
      <c r="C46" s="54" t="s">
        <v>494</v>
      </c>
      <c r="D46" s="20" t="s">
        <v>408</v>
      </c>
      <c r="E46" s="20">
        <v>100000</v>
      </c>
      <c r="F46" s="20" t="s">
        <v>379</v>
      </c>
      <c r="G46" s="20">
        <v>2835653</v>
      </c>
    </row>
    <row r="47" spans="1:7" ht="28.5">
      <c r="A47" s="2">
        <v>40</v>
      </c>
      <c r="B47" s="54" t="s">
        <v>495</v>
      </c>
      <c r="C47" s="54" t="s">
        <v>496</v>
      </c>
      <c r="D47" s="20" t="s">
        <v>408</v>
      </c>
      <c r="E47" s="20">
        <v>50000</v>
      </c>
      <c r="F47" s="20" t="s">
        <v>379</v>
      </c>
      <c r="G47" s="20">
        <v>2885653</v>
      </c>
    </row>
    <row r="48" spans="1:7" ht="28.5">
      <c r="A48" s="2">
        <v>41</v>
      </c>
      <c r="B48" s="54" t="s">
        <v>495</v>
      </c>
      <c r="C48" s="54" t="s">
        <v>497</v>
      </c>
      <c r="D48" s="20" t="s">
        <v>408</v>
      </c>
      <c r="E48" s="20">
        <v>50000</v>
      </c>
      <c r="F48" s="20" t="s">
        <v>379</v>
      </c>
      <c r="G48" s="20">
        <v>2935653</v>
      </c>
    </row>
    <row r="49" spans="1:7" ht="28.5">
      <c r="A49" s="2">
        <v>42</v>
      </c>
      <c r="B49" s="54" t="s">
        <v>495</v>
      </c>
      <c r="C49" s="54" t="s">
        <v>497</v>
      </c>
      <c r="D49" s="20" t="s">
        <v>408</v>
      </c>
      <c r="E49" s="20">
        <v>250000</v>
      </c>
      <c r="F49" s="20" t="s">
        <v>379</v>
      </c>
      <c r="G49" s="20">
        <v>3185653</v>
      </c>
    </row>
    <row r="50" spans="1:7" ht="42.75">
      <c r="A50" s="2">
        <v>43</v>
      </c>
      <c r="B50" s="54" t="s">
        <v>495</v>
      </c>
      <c r="C50" s="54" t="s">
        <v>498</v>
      </c>
      <c r="D50" s="20" t="s">
        <v>408</v>
      </c>
      <c r="E50" s="20">
        <v>50000</v>
      </c>
      <c r="F50" s="20" t="s">
        <v>379</v>
      </c>
      <c r="G50" s="20">
        <v>3235653</v>
      </c>
    </row>
    <row r="51" spans="1:7" ht="28.5">
      <c r="A51" s="2">
        <v>44</v>
      </c>
      <c r="B51" s="54" t="s">
        <v>495</v>
      </c>
      <c r="C51" s="54" t="s">
        <v>499</v>
      </c>
      <c r="D51" s="20" t="s">
        <v>408</v>
      </c>
      <c r="E51" s="20">
        <v>50000</v>
      </c>
      <c r="F51" s="20" t="s">
        <v>379</v>
      </c>
      <c r="G51" s="20">
        <v>3285653</v>
      </c>
    </row>
    <row r="52" spans="1:7" ht="42.75">
      <c r="A52" s="2">
        <v>45</v>
      </c>
      <c r="B52" s="54" t="s">
        <v>495</v>
      </c>
      <c r="C52" s="54" t="s">
        <v>500</v>
      </c>
      <c r="D52" s="20" t="s">
        <v>408</v>
      </c>
      <c r="E52" s="20">
        <v>100000</v>
      </c>
      <c r="F52" s="20" t="s">
        <v>379</v>
      </c>
      <c r="G52" s="20">
        <v>3385653</v>
      </c>
    </row>
    <row r="53" spans="1:7" ht="28.5">
      <c r="A53" s="2">
        <v>46</v>
      </c>
      <c r="B53" s="54" t="s">
        <v>495</v>
      </c>
      <c r="C53" s="54" t="s">
        <v>497</v>
      </c>
      <c r="D53" s="20" t="s">
        <v>408</v>
      </c>
      <c r="E53" s="20">
        <v>100000</v>
      </c>
      <c r="F53" s="20" t="s">
        <v>379</v>
      </c>
      <c r="G53" s="20">
        <v>3485653</v>
      </c>
    </row>
    <row r="54" spans="1:7" ht="28.5">
      <c r="A54" s="2">
        <v>47</v>
      </c>
      <c r="B54" s="54" t="s">
        <v>495</v>
      </c>
      <c r="C54" s="54" t="s">
        <v>501</v>
      </c>
      <c r="D54" s="20" t="s">
        <v>408</v>
      </c>
      <c r="E54" s="20">
        <v>100000</v>
      </c>
      <c r="F54" s="20" t="s">
        <v>379</v>
      </c>
      <c r="G54" s="20">
        <v>3585653</v>
      </c>
    </row>
    <row r="55" spans="1:7" ht="28.5">
      <c r="A55" s="2">
        <v>48</v>
      </c>
      <c r="B55" s="54" t="s">
        <v>495</v>
      </c>
      <c r="C55" s="54" t="s">
        <v>502</v>
      </c>
      <c r="D55" s="20" t="s">
        <v>408</v>
      </c>
      <c r="E55" s="20">
        <v>50000</v>
      </c>
      <c r="F55" s="20" t="s">
        <v>379</v>
      </c>
      <c r="G55" s="20">
        <v>3635653</v>
      </c>
    </row>
    <row r="56" spans="1:7" ht="28.5">
      <c r="A56" s="2">
        <v>49</v>
      </c>
      <c r="B56" s="54" t="s">
        <v>495</v>
      </c>
      <c r="C56" s="54" t="s">
        <v>503</v>
      </c>
      <c r="D56" s="20" t="s">
        <v>408</v>
      </c>
      <c r="E56" s="20">
        <v>100000</v>
      </c>
      <c r="F56" s="20" t="s">
        <v>379</v>
      </c>
      <c r="G56" s="20">
        <v>3735653</v>
      </c>
    </row>
    <row r="57" spans="1:7" ht="28.5">
      <c r="A57" s="37"/>
      <c r="B57" s="55" t="s">
        <v>346</v>
      </c>
      <c r="C57" s="55" t="s">
        <v>433</v>
      </c>
      <c r="D57" s="56">
        <v>28140</v>
      </c>
      <c r="E57" s="20"/>
      <c r="F57" s="20"/>
      <c r="G57" s="20"/>
    </row>
    <row r="58" spans="1:7">
      <c r="A58" s="37"/>
      <c r="B58" s="55" t="s">
        <v>263</v>
      </c>
      <c r="C58" s="55" t="s">
        <v>433</v>
      </c>
      <c r="D58" s="56">
        <v>3800018</v>
      </c>
      <c r="E58" s="20"/>
      <c r="F58" s="20"/>
      <c r="G58" s="20"/>
    </row>
    <row r="59" spans="1:7">
      <c r="A59" s="37"/>
      <c r="B59" s="55" t="s">
        <v>262</v>
      </c>
      <c r="C59" s="55" t="s">
        <v>433</v>
      </c>
      <c r="D59" s="56">
        <v>92505</v>
      </c>
      <c r="E59" s="20"/>
      <c r="F59" s="20"/>
      <c r="G59" s="20"/>
    </row>
    <row r="60" spans="1:7" ht="28.5">
      <c r="A60" s="37"/>
      <c r="B60" s="55" t="s">
        <v>352</v>
      </c>
      <c r="C60" s="55" t="s">
        <v>433</v>
      </c>
      <c r="D60" s="56">
        <v>3735653</v>
      </c>
      <c r="E60" s="20"/>
      <c r="F60" s="20"/>
      <c r="G60" s="20"/>
    </row>
  </sheetData>
  <mergeCells count="3">
    <mergeCell ref="B2:G2"/>
    <mergeCell ref="B3:G3"/>
    <mergeCell ref="B4:G4"/>
  </mergeCells>
  <pageMargins left="0.91" right="0.36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I61"/>
  <sheetViews>
    <sheetView topLeftCell="A58" workbookViewId="0">
      <selection activeCell="C55" sqref="C55"/>
    </sheetView>
  </sheetViews>
  <sheetFormatPr defaultRowHeight="14.25"/>
  <cols>
    <col min="1" max="1" width="5.28515625" style="49" customWidth="1"/>
    <col min="2" max="2" width="9.140625" style="8" customWidth="1"/>
    <col min="3" max="3" width="30.5703125" style="8" customWidth="1"/>
    <col min="4" max="4" width="15.7109375" style="41" customWidth="1"/>
    <col min="5" max="5" width="9.140625" style="41"/>
    <col min="6" max="6" width="5.42578125" style="41" customWidth="1"/>
    <col min="7" max="7" width="13.85546875" style="41" customWidth="1"/>
    <col min="8" max="16384" width="9.140625" style="61"/>
  </cols>
  <sheetData>
    <row r="2" spans="1:9" s="60" customFormat="1" ht="21.75" customHeight="1">
      <c r="A2" s="58"/>
      <c r="B2" s="164" t="s">
        <v>435</v>
      </c>
      <c r="C2" s="164"/>
      <c r="D2" s="164"/>
      <c r="E2" s="164"/>
      <c r="F2" s="164"/>
      <c r="G2" s="164"/>
      <c r="H2" s="58"/>
      <c r="I2" s="58"/>
    </row>
    <row r="3" spans="1:9" ht="21.75" customHeight="1">
      <c r="B3" s="164" t="s">
        <v>436</v>
      </c>
      <c r="C3" s="164"/>
      <c r="D3" s="164"/>
      <c r="E3" s="164"/>
      <c r="F3" s="164"/>
      <c r="G3" s="164"/>
      <c r="H3" s="58"/>
      <c r="I3" s="58"/>
    </row>
    <row r="4" spans="1:9" ht="21.75" customHeight="1">
      <c r="B4" s="164" t="s">
        <v>438</v>
      </c>
      <c r="C4" s="164"/>
      <c r="D4" s="164"/>
      <c r="E4" s="164"/>
      <c r="F4" s="164"/>
      <c r="G4" s="164"/>
      <c r="H4" s="59"/>
      <c r="I4" s="59"/>
    </row>
    <row r="7" spans="1:9" ht="23.25" customHeight="1">
      <c r="A7" s="13" t="s">
        <v>0</v>
      </c>
      <c r="B7" s="13" t="s">
        <v>260</v>
      </c>
      <c r="C7" s="13" t="s">
        <v>372</v>
      </c>
      <c r="D7" s="13" t="s">
        <v>373</v>
      </c>
      <c r="E7" s="13" t="s">
        <v>374</v>
      </c>
      <c r="F7" s="13"/>
      <c r="G7" s="13" t="s">
        <v>375</v>
      </c>
    </row>
    <row r="8" spans="1:9" ht="66" customHeight="1">
      <c r="A8" s="20">
        <v>1</v>
      </c>
      <c r="B8" s="54" t="s">
        <v>376</v>
      </c>
      <c r="C8" s="54" t="s">
        <v>377</v>
      </c>
      <c r="D8" s="20" t="s">
        <v>378</v>
      </c>
      <c r="E8" s="20">
        <v>200000</v>
      </c>
      <c r="F8" s="20" t="s">
        <v>379</v>
      </c>
      <c r="G8" s="20">
        <v>3935653</v>
      </c>
    </row>
    <row r="9" spans="1:9" ht="67.5" customHeight="1">
      <c r="A9" s="20">
        <v>2</v>
      </c>
      <c r="B9" s="54" t="s">
        <v>376</v>
      </c>
      <c r="C9" s="54" t="s">
        <v>380</v>
      </c>
      <c r="D9" s="20" t="s">
        <v>378</v>
      </c>
      <c r="E9" s="20">
        <v>100000</v>
      </c>
      <c r="F9" s="20" t="s">
        <v>379</v>
      </c>
      <c r="G9" s="20">
        <v>4035653</v>
      </c>
    </row>
    <row r="10" spans="1:9" ht="31.5" customHeight="1">
      <c r="A10" s="20">
        <v>3</v>
      </c>
      <c r="B10" s="54" t="s">
        <v>376</v>
      </c>
      <c r="C10" s="54" t="s">
        <v>381</v>
      </c>
      <c r="D10" s="20" t="s">
        <v>378</v>
      </c>
      <c r="E10" s="20">
        <v>50000</v>
      </c>
      <c r="F10" s="20" t="s">
        <v>379</v>
      </c>
      <c r="G10" s="20">
        <v>4085653</v>
      </c>
    </row>
    <row r="11" spans="1:9" ht="72.75" customHeight="1">
      <c r="A11" s="20">
        <v>4</v>
      </c>
      <c r="B11" s="54" t="s">
        <v>376</v>
      </c>
      <c r="C11" s="54" t="s">
        <v>382</v>
      </c>
      <c r="D11" s="20" t="s">
        <v>378</v>
      </c>
      <c r="E11" s="20">
        <v>200000</v>
      </c>
      <c r="F11" s="20" t="s">
        <v>379</v>
      </c>
      <c r="G11" s="20">
        <v>4285653</v>
      </c>
    </row>
    <row r="12" spans="1:9" ht="62.25" customHeight="1">
      <c r="A12" s="20">
        <v>5</v>
      </c>
      <c r="B12" s="54" t="s">
        <v>376</v>
      </c>
      <c r="C12" s="54" t="s">
        <v>383</v>
      </c>
      <c r="D12" s="20" t="s">
        <v>378</v>
      </c>
      <c r="E12" s="20">
        <v>150000</v>
      </c>
      <c r="F12" s="20" t="s">
        <v>379</v>
      </c>
      <c r="G12" s="20">
        <v>4435653</v>
      </c>
    </row>
    <row r="13" spans="1:9" ht="43.5" customHeight="1">
      <c r="A13" s="20">
        <v>6</v>
      </c>
      <c r="B13" s="54" t="s">
        <v>376</v>
      </c>
      <c r="C13" s="54" t="s">
        <v>384</v>
      </c>
      <c r="D13" s="20" t="s">
        <v>378</v>
      </c>
      <c r="E13" s="20">
        <v>150000</v>
      </c>
      <c r="F13" s="20" t="s">
        <v>379</v>
      </c>
      <c r="G13" s="20">
        <v>4585653</v>
      </c>
    </row>
    <row r="14" spans="1:9" ht="34.5" customHeight="1">
      <c r="A14" s="20">
        <v>7</v>
      </c>
      <c r="B14" s="54" t="s">
        <v>376</v>
      </c>
      <c r="C14" s="54" t="s">
        <v>385</v>
      </c>
      <c r="D14" s="20" t="s">
        <v>378</v>
      </c>
      <c r="E14" s="20">
        <v>100000</v>
      </c>
      <c r="F14" s="20" t="s">
        <v>379</v>
      </c>
      <c r="G14" s="20">
        <v>4685653</v>
      </c>
    </row>
    <row r="15" spans="1:9" ht="34.5" customHeight="1">
      <c r="A15" s="20">
        <v>8</v>
      </c>
      <c r="B15" s="54" t="s">
        <v>376</v>
      </c>
      <c r="C15" s="54" t="s">
        <v>386</v>
      </c>
      <c r="D15" s="20" t="s">
        <v>378</v>
      </c>
      <c r="E15" s="20">
        <v>100000</v>
      </c>
      <c r="F15" s="20" t="s">
        <v>379</v>
      </c>
      <c r="G15" s="20">
        <v>4785653</v>
      </c>
    </row>
    <row r="16" spans="1:9" ht="34.5" customHeight="1">
      <c r="A16" s="20">
        <v>9</v>
      </c>
      <c r="B16" s="54" t="s">
        <v>376</v>
      </c>
      <c r="C16" s="54" t="s">
        <v>387</v>
      </c>
      <c r="D16" s="20" t="s">
        <v>378</v>
      </c>
      <c r="E16" s="20">
        <v>50000</v>
      </c>
      <c r="F16" s="20" t="s">
        <v>379</v>
      </c>
      <c r="G16" s="20">
        <v>4835653</v>
      </c>
    </row>
    <row r="17" spans="1:7" ht="34.5" customHeight="1">
      <c r="A17" s="20">
        <v>10</v>
      </c>
      <c r="B17" s="54" t="s">
        <v>376</v>
      </c>
      <c r="C17" s="54" t="s">
        <v>388</v>
      </c>
      <c r="D17" s="20" t="s">
        <v>389</v>
      </c>
      <c r="E17" s="20">
        <v>10000</v>
      </c>
      <c r="F17" s="20" t="s">
        <v>390</v>
      </c>
      <c r="G17" s="20">
        <v>4825653</v>
      </c>
    </row>
    <row r="18" spans="1:7" ht="43.5" customHeight="1">
      <c r="A18" s="20">
        <v>11</v>
      </c>
      <c r="B18" s="54" t="s">
        <v>376</v>
      </c>
      <c r="C18" s="54" t="s">
        <v>391</v>
      </c>
      <c r="D18" s="20" t="s">
        <v>378</v>
      </c>
      <c r="E18" s="20">
        <v>100000</v>
      </c>
      <c r="F18" s="20" t="s">
        <v>379</v>
      </c>
      <c r="G18" s="20">
        <v>4925653</v>
      </c>
    </row>
    <row r="19" spans="1:7" ht="34.5" customHeight="1">
      <c r="A19" s="20">
        <v>12</v>
      </c>
      <c r="B19" s="54" t="s">
        <v>376</v>
      </c>
      <c r="C19" s="54" t="s">
        <v>392</v>
      </c>
      <c r="D19" s="20" t="s">
        <v>378</v>
      </c>
      <c r="E19" s="20">
        <v>200000</v>
      </c>
      <c r="F19" s="20" t="s">
        <v>379</v>
      </c>
      <c r="G19" s="20">
        <v>5125653</v>
      </c>
    </row>
    <row r="20" spans="1:7" ht="31.5" customHeight="1">
      <c r="A20" s="20">
        <v>13</v>
      </c>
      <c r="B20" s="54" t="s">
        <v>376</v>
      </c>
      <c r="C20" s="54" t="s">
        <v>393</v>
      </c>
      <c r="D20" s="20" t="s">
        <v>378</v>
      </c>
      <c r="E20" s="20">
        <v>50000</v>
      </c>
      <c r="F20" s="20" t="s">
        <v>379</v>
      </c>
      <c r="G20" s="20">
        <v>5175653</v>
      </c>
    </row>
    <row r="21" spans="1:7" ht="31.5" customHeight="1">
      <c r="A21" s="20">
        <v>14</v>
      </c>
      <c r="B21" s="54" t="s">
        <v>376</v>
      </c>
      <c r="C21" s="54" t="s">
        <v>394</v>
      </c>
      <c r="D21" s="20" t="s">
        <v>378</v>
      </c>
      <c r="E21" s="20">
        <v>100000</v>
      </c>
      <c r="F21" s="20" t="s">
        <v>379</v>
      </c>
      <c r="G21" s="20">
        <v>5275653</v>
      </c>
    </row>
    <row r="22" spans="1:7" ht="63.75" customHeight="1">
      <c r="A22" s="20">
        <v>15</v>
      </c>
      <c r="B22" s="54" t="s">
        <v>376</v>
      </c>
      <c r="C22" s="54" t="s">
        <v>395</v>
      </c>
      <c r="D22" s="20" t="s">
        <v>378</v>
      </c>
      <c r="E22" s="20">
        <v>200000</v>
      </c>
      <c r="F22" s="20" t="s">
        <v>379</v>
      </c>
      <c r="G22" s="20">
        <v>5475653</v>
      </c>
    </row>
    <row r="23" spans="1:7" ht="47.25" customHeight="1">
      <c r="A23" s="20">
        <v>16</v>
      </c>
      <c r="B23" s="54" t="s">
        <v>376</v>
      </c>
      <c r="C23" s="54" t="s">
        <v>396</v>
      </c>
      <c r="D23" s="20" t="s">
        <v>378</v>
      </c>
      <c r="E23" s="20">
        <v>100000</v>
      </c>
      <c r="F23" s="20" t="s">
        <v>379</v>
      </c>
      <c r="G23" s="20">
        <v>5575653</v>
      </c>
    </row>
    <row r="24" spans="1:7" ht="43.5" customHeight="1">
      <c r="A24" s="20">
        <v>17</v>
      </c>
      <c r="B24" s="54" t="s">
        <v>397</v>
      </c>
      <c r="C24" s="54" t="s">
        <v>398</v>
      </c>
      <c r="D24" s="20" t="s">
        <v>378</v>
      </c>
      <c r="E24" s="20">
        <v>200000</v>
      </c>
      <c r="F24" s="20" t="s">
        <v>379</v>
      </c>
      <c r="G24" s="20">
        <v>5775653</v>
      </c>
    </row>
    <row r="25" spans="1:7" ht="51.75" customHeight="1">
      <c r="A25" s="20">
        <v>18</v>
      </c>
      <c r="B25" s="54" t="s">
        <v>397</v>
      </c>
      <c r="C25" s="54" t="s">
        <v>399</v>
      </c>
      <c r="D25" s="20" t="s">
        <v>378</v>
      </c>
      <c r="E25" s="20">
        <v>200000</v>
      </c>
      <c r="F25" s="20" t="s">
        <v>379</v>
      </c>
      <c r="G25" s="20">
        <v>5975653</v>
      </c>
    </row>
    <row r="26" spans="1:7" ht="33" customHeight="1">
      <c r="A26" s="20">
        <v>19</v>
      </c>
      <c r="B26" s="54" t="s">
        <v>397</v>
      </c>
      <c r="C26" s="54" t="s">
        <v>400</v>
      </c>
      <c r="D26" s="20" t="s">
        <v>378</v>
      </c>
      <c r="E26" s="20">
        <v>120000</v>
      </c>
      <c r="F26" s="20" t="s">
        <v>379</v>
      </c>
      <c r="G26" s="20">
        <v>6095653</v>
      </c>
    </row>
    <row r="27" spans="1:7" ht="31.5" customHeight="1">
      <c r="A27" s="20">
        <v>20</v>
      </c>
      <c r="B27" s="54" t="s">
        <v>397</v>
      </c>
      <c r="C27" s="54" t="s">
        <v>401</v>
      </c>
      <c r="D27" s="20" t="s">
        <v>378</v>
      </c>
      <c r="E27" s="20">
        <v>100000</v>
      </c>
      <c r="F27" s="20" t="s">
        <v>379</v>
      </c>
      <c r="G27" s="20">
        <v>6195653</v>
      </c>
    </row>
    <row r="28" spans="1:7" ht="46.5" customHeight="1">
      <c r="A28" s="20">
        <v>21</v>
      </c>
      <c r="B28" s="54" t="s">
        <v>397</v>
      </c>
      <c r="C28" s="54" t="s">
        <v>402</v>
      </c>
      <c r="D28" s="20" t="s">
        <v>378</v>
      </c>
      <c r="E28" s="20">
        <v>250000</v>
      </c>
      <c r="F28" s="20" t="s">
        <v>379</v>
      </c>
      <c r="G28" s="20">
        <v>6445653</v>
      </c>
    </row>
    <row r="29" spans="1:7" ht="51.75" customHeight="1">
      <c r="A29" s="20">
        <v>22</v>
      </c>
      <c r="B29" s="54" t="s">
        <v>397</v>
      </c>
      <c r="C29" s="54" t="s">
        <v>403</v>
      </c>
      <c r="D29" s="20" t="s">
        <v>378</v>
      </c>
      <c r="E29" s="20">
        <v>100000</v>
      </c>
      <c r="F29" s="20" t="s">
        <v>379</v>
      </c>
      <c r="G29" s="20">
        <v>6545653</v>
      </c>
    </row>
    <row r="30" spans="1:7" ht="30.75" customHeight="1">
      <c r="A30" s="20">
        <v>23</v>
      </c>
      <c r="B30" s="54" t="s">
        <v>397</v>
      </c>
      <c r="C30" s="54" t="s">
        <v>404</v>
      </c>
      <c r="D30" s="20" t="s">
        <v>378</v>
      </c>
      <c r="E30" s="20">
        <v>100000</v>
      </c>
      <c r="F30" s="20" t="s">
        <v>379</v>
      </c>
      <c r="G30" s="20">
        <v>6645653</v>
      </c>
    </row>
    <row r="31" spans="1:7" ht="35.25" customHeight="1">
      <c r="A31" s="20">
        <v>24</v>
      </c>
      <c r="B31" s="54" t="s">
        <v>397</v>
      </c>
      <c r="C31" s="54" t="s">
        <v>405</v>
      </c>
      <c r="D31" s="20" t="s">
        <v>378</v>
      </c>
      <c r="E31" s="20">
        <v>150000</v>
      </c>
      <c r="F31" s="20" t="s">
        <v>379</v>
      </c>
      <c r="G31" s="20">
        <v>6795653</v>
      </c>
    </row>
    <row r="32" spans="1:7" ht="42.75">
      <c r="A32" s="20">
        <v>25</v>
      </c>
      <c r="B32" s="54" t="s">
        <v>397</v>
      </c>
      <c r="C32" s="54" t="s">
        <v>406</v>
      </c>
      <c r="D32" s="20" t="s">
        <v>378</v>
      </c>
      <c r="E32" s="20">
        <v>100000</v>
      </c>
      <c r="F32" s="20" t="s">
        <v>379</v>
      </c>
      <c r="G32" s="20">
        <v>6895653</v>
      </c>
    </row>
    <row r="33" spans="1:7" ht="45.75" customHeight="1">
      <c r="A33" s="20">
        <v>26</v>
      </c>
      <c r="B33" s="54" t="s">
        <v>397</v>
      </c>
      <c r="C33" s="54" t="s">
        <v>407</v>
      </c>
      <c r="D33" s="20" t="s">
        <v>408</v>
      </c>
      <c r="E33" s="20">
        <v>1150000</v>
      </c>
      <c r="F33" s="20" t="s">
        <v>379</v>
      </c>
      <c r="G33" s="20">
        <v>8045653</v>
      </c>
    </row>
    <row r="34" spans="1:7" ht="44.25" customHeight="1">
      <c r="A34" s="20">
        <v>27</v>
      </c>
      <c r="B34" s="54" t="s">
        <v>397</v>
      </c>
      <c r="C34" s="54" t="s">
        <v>409</v>
      </c>
      <c r="D34" s="20" t="s">
        <v>408</v>
      </c>
      <c r="E34" s="20">
        <v>50000</v>
      </c>
      <c r="F34" s="20" t="s">
        <v>379</v>
      </c>
      <c r="G34" s="20">
        <v>8095653</v>
      </c>
    </row>
    <row r="35" spans="1:7" ht="34.5" customHeight="1">
      <c r="A35" s="20">
        <v>28</v>
      </c>
      <c r="B35" s="54" t="s">
        <v>397</v>
      </c>
      <c r="C35" s="54" t="s">
        <v>410</v>
      </c>
      <c r="D35" s="20" t="s">
        <v>378</v>
      </c>
      <c r="E35" s="20">
        <v>50000</v>
      </c>
      <c r="F35" s="20" t="s">
        <v>379</v>
      </c>
      <c r="G35" s="20">
        <v>8145653</v>
      </c>
    </row>
    <row r="36" spans="1:7" ht="30" customHeight="1">
      <c r="A36" s="20">
        <v>29</v>
      </c>
      <c r="B36" s="54" t="s">
        <v>397</v>
      </c>
      <c r="C36" s="54" t="s">
        <v>411</v>
      </c>
      <c r="D36" s="20" t="s">
        <v>378</v>
      </c>
      <c r="E36" s="20">
        <v>100000</v>
      </c>
      <c r="F36" s="20" t="s">
        <v>379</v>
      </c>
      <c r="G36" s="20">
        <v>8245653</v>
      </c>
    </row>
    <row r="37" spans="1:7" ht="42.75">
      <c r="A37" s="20">
        <v>30</v>
      </c>
      <c r="B37" s="54" t="s">
        <v>412</v>
      </c>
      <c r="C37" s="54" t="s">
        <v>413</v>
      </c>
      <c r="D37" s="20" t="s">
        <v>378</v>
      </c>
      <c r="E37" s="20">
        <v>100000</v>
      </c>
      <c r="F37" s="20" t="s">
        <v>379</v>
      </c>
      <c r="G37" s="20">
        <v>8345653</v>
      </c>
    </row>
    <row r="38" spans="1:7" ht="62.25" customHeight="1">
      <c r="A38" s="20">
        <v>31</v>
      </c>
      <c r="B38" s="54" t="s">
        <v>412</v>
      </c>
      <c r="C38" s="54" t="s">
        <v>414</v>
      </c>
      <c r="D38" s="20" t="s">
        <v>378</v>
      </c>
      <c r="E38" s="20">
        <v>50000</v>
      </c>
      <c r="F38" s="20" t="s">
        <v>379</v>
      </c>
      <c r="G38" s="20">
        <v>8395653</v>
      </c>
    </row>
    <row r="39" spans="1:7" ht="48" customHeight="1">
      <c r="A39" s="20">
        <v>32</v>
      </c>
      <c r="B39" s="54" t="s">
        <v>412</v>
      </c>
      <c r="C39" s="54" t="s">
        <v>415</v>
      </c>
      <c r="D39" s="20" t="s">
        <v>378</v>
      </c>
      <c r="E39" s="20">
        <v>50000</v>
      </c>
      <c r="F39" s="20" t="s">
        <v>379</v>
      </c>
      <c r="G39" s="20">
        <v>8445653</v>
      </c>
    </row>
    <row r="40" spans="1:7" ht="71.25">
      <c r="A40" s="20">
        <v>33</v>
      </c>
      <c r="B40" s="54" t="s">
        <v>412</v>
      </c>
      <c r="C40" s="54" t="s">
        <v>416</v>
      </c>
      <c r="D40" s="20" t="s">
        <v>378</v>
      </c>
      <c r="E40" s="20">
        <v>100000</v>
      </c>
      <c r="F40" s="20" t="s">
        <v>379</v>
      </c>
      <c r="G40" s="20">
        <v>8545653</v>
      </c>
    </row>
    <row r="41" spans="1:7" ht="59.25" customHeight="1">
      <c r="A41" s="20">
        <v>34</v>
      </c>
      <c r="B41" s="54" t="s">
        <v>412</v>
      </c>
      <c r="C41" s="54" t="s">
        <v>417</v>
      </c>
      <c r="D41" s="20" t="s">
        <v>378</v>
      </c>
      <c r="E41" s="20">
        <v>100000</v>
      </c>
      <c r="F41" s="20" t="s">
        <v>379</v>
      </c>
      <c r="G41" s="20">
        <v>8645653</v>
      </c>
    </row>
    <row r="42" spans="1:7" ht="46.5" customHeight="1">
      <c r="A42" s="20">
        <v>35</v>
      </c>
      <c r="B42" s="54" t="s">
        <v>412</v>
      </c>
      <c r="C42" s="54" t="s">
        <v>418</v>
      </c>
      <c r="D42" s="20" t="s">
        <v>378</v>
      </c>
      <c r="E42" s="20">
        <v>100000</v>
      </c>
      <c r="F42" s="20" t="s">
        <v>379</v>
      </c>
      <c r="G42" s="20">
        <v>8745653</v>
      </c>
    </row>
    <row r="43" spans="1:7" ht="58.5" customHeight="1">
      <c r="A43" s="20">
        <v>36</v>
      </c>
      <c r="B43" s="54" t="s">
        <v>412</v>
      </c>
      <c r="C43" s="54" t="s">
        <v>419</v>
      </c>
      <c r="D43" s="20" t="s">
        <v>378</v>
      </c>
      <c r="E43" s="20">
        <v>50000</v>
      </c>
      <c r="F43" s="20" t="s">
        <v>379</v>
      </c>
      <c r="G43" s="20">
        <v>8795653</v>
      </c>
    </row>
    <row r="44" spans="1:7" ht="59.25" customHeight="1">
      <c r="A44" s="20">
        <v>37</v>
      </c>
      <c r="B44" s="54" t="s">
        <v>412</v>
      </c>
      <c r="C44" s="54" t="s">
        <v>420</v>
      </c>
      <c r="D44" s="20" t="s">
        <v>378</v>
      </c>
      <c r="E44" s="20">
        <v>100000</v>
      </c>
      <c r="F44" s="20" t="s">
        <v>379</v>
      </c>
      <c r="G44" s="20">
        <v>8895653</v>
      </c>
    </row>
    <row r="45" spans="1:7" ht="45.75" customHeight="1">
      <c r="A45" s="20">
        <v>38</v>
      </c>
      <c r="B45" s="54" t="s">
        <v>412</v>
      </c>
      <c r="C45" s="54" t="s">
        <v>421</v>
      </c>
      <c r="D45" s="20" t="s">
        <v>408</v>
      </c>
      <c r="E45" s="20">
        <v>50000</v>
      </c>
      <c r="F45" s="20" t="s">
        <v>379</v>
      </c>
      <c r="G45" s="20">
        <v>8945653</v>
      </c>
    </row>
    <row r="46" spans="1:7" ht="46.5" customHeight="1">
      <c r="A46" s="20">
        <v>39</v>
      </c>
      <c r="B46" s="54" t="s">
        <v>412</v>
      </c>
      <c r="C46" s="54" t="s">
        <v>422</v>
      </c>
      <c r="D46" s="20" t="s">
        <v>378</v>
      </c>
      <c r="E46" s="20">
        <v>200000</v>
      </c>
      <c r="F46" s="20" t="s">
        <v>379</v>
      </c>
      <c r="G46" s="20">
        <v>9145653</v>
      </c>
    </row>
    <row r="47" spans="1:7" ht="46.5" customHeight="1">
      <c r="A47" s="20">
        <v>40</v>
      </c>
      <c r="B47" s="54" t="s">
        <v>412</v>
      </c>
      <c r="C47" s="54" t="s">
        <v>423</v>
      </c>
      <c r="D47" s="20" t="s">
        <v>378</v>
      </c>
      <c r="E47" s="20">
        <v>100000</v>
      </c>
      <c r="F47" s="20" t="s">
        <v>379</v>
      </c>
      <c r="G47" s="20">
        <v>9245653</v>
      </c>
    </row>
    <row r="48" spans="1:7" ht="45" customHeight="1">
      <c r="A48" s="20">
        <v>41</v>
      </c>
      <c r="B48" s="54" t="s">
        <v>412</v>
      </c>
      <c r="C48" s="54" t="s">
        <v>424</v>
      </c>
      <c r="D48" s="20" t="s">
        <v>378</v>
      </c>
      <c r="E48" s="20">
        <v>50000</v>
      </c>
      <c r="F48" s="20" t="s">
        <v>379</v>
      </c>
      <c r="G48" s="20">
        <v>9295653</v>
      </c>
    </row>
    <row r="49" spans="1:7" ht="46.5" customHeight="1">
      <c r="A49" s="20">
        <v>42</v>
      </c>
      <c r="B49" s="54" t="s">
        <v>412</v>
      </c>
      <c r="C49" s="54" t="s">
        <v>425</v>
      </c>
      <c r="D49" s="20" t="s">
        <v>408</v>
      </c>
      <c r="E49" s="20">
        <v>50000</v>
      </c>
      <c r="F49" s="20" t="s">
        <v>379</v>
      </c>
      <c r="G49" s="20">
        <v>9345653</v>
      </c>
    </row>
    <row r="50" spans="1:7" ht="46.5" customHeight="1">
      <c r="A50" s="20">
        <v>43</v>
      </c>
      <c r="B50" s="54" t="s">
        <v>412</v>
      </c>
      <c r="C50" s="54" t="s">
        <v>426</v>
      </c>
      <c r="D50" s="20" t="s">
        <v>378</v>
      </c>
      <c r="E50" s="20">
        <v>50000</v>
      </c>
      <c r="F50" s="20" t="s">
        <v>379</v>
      </c>
      <c r="G50" s="20">
        <v>9395653</v>
      </c>
    </row>
    <row r="51" spans="1:7" ht="46.5" customHeight="1">
      <c r="A51" s="20">
        <v>44</v>
      </c>
      <c r="B51" s="54" t="s">
        <v>412</v>
      </c>
      <c r="C51" s="54" t="s">
        <v>427</v>
      </c>
      <c r="D51" s="20" t="s">
        <v>378</v>
      </c>
      <c r="E51" s="20">
        <v>100000</v>
      </c>
      <c r="F51" s="20" t="s">
        <v>379</v>
      </c>
      <c r="G51" s="20">
        <v>9495653</v>
      </c>
    </row>
    <row r="52" spans="1:7" ht="31.5" customHeight="1">
      <c r="A52" s="20">
        <v>45</v>
      </c>
      <c r="B52" s="54" t="s">
        <v>412</v>
      </c>
      <c r="C52" s="54" t="s">
        <v>428</v>
      </c>
      <c r="D52" s="20" t="s">
        <v>408</v>
      </c>
      <c r="E52" s="20">
        <v>100000</v>
      </c>
      <c r="F52" s="20" t="s">
        <v>379</v>
      </c>
      <c r="G52" s="20">
        <v>9595653</v>
      </c>
    </row>
    <row r="53" spans="1:7" ht="31.5" customHeight="1">
      <c r="A53" s="20">
        <v>46</v>
      </c>
      <c r="B53" s="54" t="s">
        <v>412</v>
      </c>
      <c r="C53" s="54" t="s">
        <v>429</v>
      </c>
      <c r="D53" s="20" t="s">
        <v>378</v>
      </c>
      <c r="E53" s="20">
        <v>50000</v>
      </c>
      <c r="F53" s="20" t="s">
        <v>379</v>
      </c>
      <c r="G53" s="20">
        <v>9645653</v>
      </c>
    </row>
    <row r="54" spans="1:7" ht="45.75" customHeight="1">
      <c r="A54" s="20">
        <v>47</v>
      </c>
      <c r="B54" s="62" t="s">
        <v>437</v>
      </c>
      <c r="C54" s="54" t="s">
        <v>430</v>
      </c>
      <c r="D54" s="20" t="s">
        <v>408</v>
      </c>
      <c r="E54" s="20">
        <v>200000</v>
      </c>
      <c r="F54" s="20" t="s">
        <v>379</v>
      </c>
      <c r="G54" s="20">
        <v>9845653</v>
      </c>
    </row>
    <row r="55" spans="1:7" ht="45" customHeight="1">
      <c r="A55" s="20">
        <v>48</v>
      </c>
      <c r="B55" s="62" t="s">
        <v>437</v>
      </c>
      <c r="C55" s="54" t="s">
        <v>431</v>
      </c>
      <c r="D55" s="20" t="s">
        <v>378</v>
      </c>
      <c r="E55" s="20">
        <v>250000</v>
      </c>
      <c r="F55" s="20" t="s">
        <v>379</v>
      </c>
      <c r="G55" s="63">
        <v>10100000</v>
      </c>
    </row>
    <row r="56" spans="1:7" ht="42.75">
      <c r="A56" s="20">
        <v>49</v>
      </c>
      <c r="B56" s="62" t="s">
        <v>437</v>
      </c>
      <c r="C56" s="54" t="s">
        <v>432</v>
      </c>
      <c r="D56" s="20" t="s">
        <v>378</v>
      </c>
      <c r="E56" s="20">
        <v>500000</v>
      </c>
      <c r="F56" s="20" t="s">
        <v>379</v>
      </c>
      <c r="G56" s="63">
        <v>10600000</v>
      </c>
    </row>
    <row r="57" spans="1:7">
      <c r="A57" s="20"/>
      <c r="B57" s="54"/>
      <c r="C57" s="54"/>
      <c r="D57" s="20"/>
      <c r="E57" s="20"/>
      <c r="F57" s="20"/>
      <c r="G57" s="20"/>
    </row>
    <row r="58" spans="1:7" ht="28.5">
      <c r="A58" s="20"/>
      <c r="B58" s="55" t="s">
        <v>346</v>
      </c>
      <c r="C58" s="55" t="s">
        <v>433</v>
      </c>
      <c r="D58" s="56">
        <v>3735653</v>
      </c>
      <c r="E58" s="20"/>
      <c r="F58" s="20"/>
      <c r="G58" s="20"/>
    </row>
    <row r="59" spans="1:7">
      <c r="A59" s="20"/>
      <c r="B59" s="55" t="s">
        <v>263</v>
      </c>
      <c r="C59" s="55" t="s">
        <v>433</v>
      </c>
      <c r="D59" s="56">
        <v>6870000</v>
      </c>
      <c r="E59" s="20"/>
      <c r="F59" s="20"/>
      <c r="G59" s="20"/>
    </row>
    <row r="60" spans="1:7">
      <c r="A60" s="20"/>
      <c r="B60" s="55" t="s">
        <v>262</v>
      </c>
      <c r="C60" s="55" t="s">
        <v>433</v>
      </c>
      <c r="D60" s="56">
        <v>10000</v>
      </c>
      <c r="E60" s="20"/>
      <c r="F60" s="20"/>
      <c r="G60" s="20"/>
    </row>
    <row r="61" spans="1:7" ht="28.5">
      <c r="A61" s="20"/>
      <c r="B61" s="55" t="s">
        <v>352</v>
      </c>
      <c r="C61" s="55" t="s">
        <v>433</v>
      </c>
      <c r="D61" s="56" t="s">
        <v>434</v>
      </c>
      <c r="E61" s="20"/>
      <c r="F61" s="20"/>
      <c r="G61" s="20"/>
    </row>
  </sheetData>
  <mergeCells count="3">
    <mergeCell ref="B2:G2"/>
    <mergeCell ref="B3:G3"/>
    <mergeCell ref="B4:G4"/>
  </mergeCells>
  <pageMargins left="0.91" right="0.36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I65"/>
  <sheetViews>
    <sheetView topLeftCell="A7" workbookViewId="0">
      <selection activeCell="C53" sqref="C53"/>
    </sheetView>
  </sheetViews>
  <sheetFormatPr defaultRowHeight="15"/>
  <cols>
    <col min="1" max="1" width="5.28515625" style="52" customWidth="1"/>
    <col min="2" max="2" width="11.85546875" style="42" customWidth="1"/>
    <col min="3" max="3" width="35.85546875" style="3" customWidth="1"/>
    <col min="4" max="4" width="25.28515625" style="3" customWidth="1"/>
    <col min="5" max="5" width="11.28515625" style="36" customWidth="1"/>
    <col min="6" max="6" width="11.85546875" style="36" customWidth="1"/>
  </cols>
  <sheetData>
    <row r="2" spans="1:9" s="70" customFormat="1" ht="21.75" customHeight="1">
      <c r="A2" s="73"/>
      <c r="B2" s="164" t="s">
        <v>354</v>
      </c>
      <c r="C2" s="164"/>
      <c r="D2" s="164"/>
      <c r="E2" s="164"/>
      <c r="F2" s="164"/>
      <c r="G2" s="57"/>
      <c r="H2" s="57"/>
      <c r="I2" s="57"/>
    </row>
    <row r="3" spans="1:9" s="71" customFormat="1" ht="21.75" customHeight="1">
      <c r="A3" s="74"/>
      <c r="B3" s="164" t="s">
        <v>355</v>
      </c>
      <c r="C3" s="164"/>
      <c r="D3" s="164"/>
      <c r="E3" s="164"/>
      <c r="F3" s="164"/>
      <c r="G3" s="57"/>
      <c r="H3" s="57"/>
      <c r="I3" s="57"/>
    </row>
    <row r="4" spans="1:9" s="71" customFormat="1" ht="21.75" customHeight="1">
      <c r="A4" s="74"/>
      <c r="B4" s="164" t="s">
        <v>69</v>
      </c>
      <c r="C4" s="164"/>
      <c r="D4" s="164"/>
      <c r="E4" s="164"/>
      <c r="F4" s="164"/>
      <c r="G4" s="72"/>
      <c r="H4" s="72"/>
      <c r="I4" s="72"/>
    </row>
    <row r="5" spans="1:9">
      <c r="B5" s="178"/>
      <c r="C5" s="178"/>
      <c r="D5" s="178"/>
      <c r="E5" s="178"/>
      <c r="F5" s="178"/>
    </row>
    <row r="6" spans="1:9">
      <c r="B6" s="178"/>
      <c r="C6" s="178"/>
      <c r="D6" s="178"/>
      <c r="E6" s="178"/>
      <c r="F6" s="178"/>
    </row>
    <row r="8" spans="1:9" ht="25.5" customHeight="1">
      <c r="A8" s="45" t="s">
        <v>0</v>
      </c>
      <c r="B8" s="45" t="s">
        <v>260</v>
      </c>
      <c r="C8" s="45" t="s">
        <v>261</v>
      </c>
      <c r="D8" s="45" t="s">
        <v>262</v>
      </c>
      <c r="E8" s="45" t="s">
        <v>263</v>
      </c>
      <c r="F8" s="45"/>
    </row>
    <row r="9" spans="1:9" ht="46.5" customHeight="1">
      <c r="A9" s="2">
        <v>1</v>
      </c>
      <c r="B9" s="43" t="s">
        <v>264</v>
      </c>
      <c r="C9" s="1" t="s">
        <v>265</v>
      </c>
      <c r="D9" s="1" t="s">
        <v>266</v>
      </c>
      <c r="E9" s="2" t="s">
        <v>267</v>
      </c>
      <c r="F9" s="2" t="s">
        <v>268</v>
      </c>
    </row>
    <row r="10" spans="1:9" ht="20.25" customHeight="1">
      <c r="A10" s="2">
        <v>2</v>
      </c>
      <c r="B10" s="43" t="s">
        <v>269</v>
      </c>
      <c r="C10" s="1" t="s">
        <v>270</v>
      </c>
      <c r="D10" s="2" t="s">
        <v>267</v>
      </c>
      <c r="E10" s="2" t="s">
        <v>271</v>
      </c>
      <c r="F10" s="2"/>
    </row>
    <row r="11" spans="1:9" ht="32.25" customHeight="1">
      <c r="A11" s="2">
        <v>3</v>
      </c>
      <c r="B11" s="43" t="s">
        <v>272</v>
      </c>
      <c r="C11" s="1" t="s">
        <v>273</v>
      </c>
      <c r="D11" s="2" t="s">
        <v>267</v>
      </c>
      <c r="E11" s="2" t="s">
        <v>274</v>
      </c>
      <c r="F11" s="2"/>
    </row>
    <row r="12" spans="1:9" ht="32.25" customHeight="1">
      <c r="A12" s="2">
        <v>4</v>
      </c>
      <c r="B12" s="43" t="s">
        <v>275</v>
      </c>
      <c r="C12" s="1" t="s">
        <v>276</v>
      </c>
      <c r="D12" s="2" t="s">
        <v>277</v>
      </c>
      <c r="E12" s="2" t="s">
        <v>267</v>
      </c>
      <c r="F12" s="2"/>
    </row>
    <row r="13" spans="1:9" ht="45.75" customHeight="1">
      <c r="A13" s="2">
        <v>5</v>
      </c>
      <c r="B13" s="43" t="s">
        <v>278</v>
      </c>
      <c r="C13" s="1" t="s">
        <v>279</v>
      </c>
      <c r="D13" s="2" t="s">
        <v>267</v>
      </c>
      <c r="E13" s="2" t="s">
        <v>268</v>
      </c>
      <c r="F13" s="2"/>
    </row>
    <row r="14" spans="1:9" ht="18" customHeight="1">
      <c r="A14" s="2">
        <v>6</v>
      </c>
      <c r="B14" s="43" t="s">
        <v>278</v>
      </c>
      <c r="C14" s="1" t="s">
        <v>280</v>
      </c>
      <c r="D14" s="2" t="s">
        <v>267</v>
      </c>
      <c r="E14" s="2" t="s">
        <v>271</v>
      </c>
      <c r="F14" s="2"/>
    </row>
    <row r="15" spans="1:9" ht="31.5" customHeight="1">
      <c r="A15" s="2">
        <v>7</v>
      </c>
      <c r="B15" s="43" t="s">
        <v>278</v>
      </c>
      <c r="C15" s="1" t="s">
        <v>281</v>
      </c>
      <c r="D15" s="2" t="s">
        <v>267</v>
      </c>
      <c r="E15" s="2" t="s">
        <v>271</v>
      </c>
      <c r="F15" s="2"/>
    </row>
    <row r="16" spans="1:9" ht="45" customHeight="1">
      <c r="A16" s="2">
        <v>8</v>
      </c>
      <c r="B16" s="43" t="s">
        <v>278</v>
      </c>
      <c r="C16" s="1" t="s">
        <v>282</v>
      </c>
      <c r="D16" s="2" t="s">
        <v>267</v>
      </c>
      <c r="E16" s="2" t="s">
        <v>271</v>
      </c>
      <c r="F16" s="2"/>
    </row>
    <row r="17" spans="1:6" ht="32.25" customHeight="1">
      <c r="A17" s="2">
        <v>9</v>
      </c>
      <c r="B17" s="43" t="s">
        <v>278</v>
      </c>
      <c r="C17" s="1" t="s">
        <v>283</v>
      </c>
      <c r="D17" s="2" t="s">
        <v>267</v>
      </c>
      <c r="E17" s="2" t="s">
        <v>271</v>
      </c>
      <c r="F17" s="2"/>
    </row>
    <row r="18" spans="1:6" ht="47.25" customHeight="1">
      <c r="A18" s="2">
        <v>10</v>
      </c>
      <c r="B18" s="43" t="s">
        <v>284</v>
      </c>
      <c r="C18" s="1" t="s">
        <v>285</v>
      </c>
      <c r="D18" s="2" t="s">
        <v>267</v>
      </c>
      <c r="E18" s="2" t="s">
        <v>286</v>
      </c>
      <c r="F18" s="2"/>
    </row>
    <row r="19" spans="1:6" ht="33" customHeight="1">
      <c r="A19" s="2">
        <v>11</v>
      </c>
      <c r="B19" s="43" t="s">
        <v>284</v>
      </c>
      <c r="C19" s="1" t="s">
        <v>287</v>
      </c>
      <c r="D19" s="2" t="s">
        <v>267</v>
      </c>
      <c r="E19" s="2" t="s">
        <v>288</v>
      </c>
      <c r="F19" s="2"/>
    </row>
    <row r="20" spans="1:6" ht="30">
      <c r="A20" s="2">
        <v>12</v>
      </c>
      <c r="B20" s="43" t="s">
        <v>284</v>
      </c>
      <c r="C20" s="1" t="s">
        <v>289</v>
      </c>
      <c r="D20" s="2" t="s">
        <v>267</v>
      </c>
      <c r="E20" s="2" t="s">
        <v>271</v>
      </c>
      <c r="F20" s="2"/>
    </row>
    <row r="21" spans="1:6" ht="59.25" customHeight="1">
      <c r="A21" s="2">
        <v>13</v>
      </c>
      <c r="B21" s="43" t="s">
        <v>284</v>
      </c>
      <c r="C21" s="1" t="s">
        <v>290</v>
      </c>
      <c r="D21" s="2" t="s">
        <v>267</v>
      </c>
      <c r="E21" s="2" t="s">
        <v>286</v>
      </c>
      <c r="F21" s="2"/>
    </row>
    <row r="22" spans="1:6" ht="31.5" customHeight="1">
      <c r="A22" s="2">
        <v>14</v>
      </c>
      <c r="B22" s="43" t="s">
        <v>291</v>
      </c>
      <c r="C22" s="1" t="s">
        <v>292</v>
      </c>
      <c r="D22" s="2" t="s">
        <v>267</v>
      </c>
      <c r="E22" s="2" t="s">
        <v>268</v>
      </c>
      <c r="F22" s="2"/>
    </row>
    <row r="23" spans="1:6" ht="33" customHeight="1">
      <c r="A23" s="2">
        <v>15</v>
      </c>
      <c r="B23" s="43" t="s">
        <v>291</v>
      </c>
      <c r="C23" s="1" t="s">
        <v>293</v>
      </c>
      <c r="D23" s="2" t="s">
        <v>267</v>
      </c>
      <c r="E23" s="2" t="s">
        <v>271</v>
      </c>
      <c r="F23" s="2"/>
    </row>
    <row r="24" spans="1:6" ht="30">
      <c r="A24" s="2">
        <v>16</v>
      </c>
      <c r="B24" s="43" t="s">
        <v>291</v>
      </c>
      <c r="C24" s="1" t="s">
        <v>294</v>
      </c>
      <c r="D24" s="2" t="s">
        <v>267</v>
      </c>
      <c r="E24" s="2" t="s">
        <v>295</v>
      </c>
      <c r="F24" s="2"/>
    </row>
    <row r="25" spans="1:6" ht="33" customHeight="1">
      <c r="A25" s="2">
        <v>17</v>
      </c>
      <c r="B25" s="43" t="s">
        <v>291</v>
      </c>
      <c r="C25" s="1" t="s">
        <v>296</v>
      </c>
      <c r="D25" s="2" t="s">
        <v>267</v>
      </c>
      <c r="E25" s="2" t="s">
        <v>271</v>
      </c>
      <c r="F25" s="2"/>
    </row>
    <row r="26" spans="1:6" ht="45">
      <c r="A26" s="2">
        <v>18</v>
      </c>
      <c r="B26" s="43" t="s">
        <v>297</v>
      </c>
      <c r="C26" s="1" t="s">
        <v>298</v>
      </c>
      <c r="D26" s="2" t="s">
        <v>267</v>
      </c>
      <c r="E26" s="2" t="s">
        <v>299</v>
      </c>
      <c r="F26" s="2"/>
    </row>
    <row r="27" spans="1:6" ht="33.75" customHeight="1">
      <c r="A27" s="2">
        <v>19</v>
      </c>
      <c r="B27" s="43" t="s">
        <v>297</v>
      </c>
      <c r="C27" s="1" t="s">
        <v>300</v>
      </c>
      <c r="D27" s="2" t="s">
        <v>267</v>
      </c>
      <c r="E27" s="2" t="s">
        <v>271</v>
      </c>
      <c r="F27" s="2"/>
    </row>
    <row r="28" spans="1:6" ht="59.25" customHeight="1">
      <c r="A28" s="2">
        <v>20</v>
      </c>
      <c r="B28" s="43" t="s">
        <v>297</v>
      </c>
      <c r="C28" s="1" t="s">
        <v>301</v>
      </c>
      <c r="D28" s="2" t="s">
        <v>267</v>
      </c>
      <c r="E28" s="2" t="s">
        <v>268</v>
      </c>
      <c r="F28" s="2"/>
    </row>
    <row r="29" spans="1:6" ht="46.5" customHeight="1">
      <c r="A29" s="2">
        <v>21</v>
      </c>
      <c r="B29" s="43" t="s">
        <v>302</v>
      </c>
      <c r="C29" s="1" t="s">
        <v>303</v>
      </c>
      <c r="D29" s="2" t="s">
        <v>267</v>
      </c>
      <c r="E29" s="2" t="s">
        <v>271</v>
      </c>
      <c r="F29" s="2"/>
    </row>
    <row r="30" spans="1:6" ht="46.5" customHeight="1">
      <c r="A30" s="2">
        <v>22</v>
      </c>
      <c r="B30" s="43" t="s">
        <v>304</v>
      </c>
      <c r="C30" s="1" t="s">
        <v>305</v>
      </c>
      <c r="D30" s="2" t="s">
        <v>267</v>
      </c>
      <c r="E30" s="2" t="s">
        <v>306</v>
      </c>
      <c r="F30" s="2"/>
    </row>
    <row r="31" spans="1:6" ht="31.5" customHeight="1">
      <c r="A31" s="2">
        <v>23</v>
      </c>
      <c r="B31" s="43" t="s">
        <v>304</v>
      </c>
      <c r="C31" s="1" t="s">
        <v>307</v>
      </c>
      <c r="D31" s="2" t="s">
        <v>267</v>
      </c>
      <c r="E31" s="2" t="s">
        <v>299</v>
      </c>
      <c r="F31" s="2"/>
    </row>
    <row r="32" spans="1:6" ht="30.75" customHeight="1">
      <c r="A32" s="2">
        <v>24</v>
      </c>
      <c r="B32" s="43" t="s">
        <v>304</v>
      </c>
      <c r="C32" s="1" t="s">
        <v>308</v>
      </c>
      <c r="D32" s="2" t="s">
        <v>267</v>
      </c>
      <c r="E32" s="2" t="s">
        <v>299</v>
      </c>
      <c r="F32" s="2"/>
    </row>
    <row r="33" spans="1:6" ht="33.75" customHeight="1">
      <c r="A33" s="2">
        <v>25</v>
      </c>
      <c r="B33" s="43" t="s">
        <v>304</v>
      </c>
      <c r="C33" s="1" t="s">
        <v>309</v>
      </c>
      <c r="D33" s="2" t="s">
        <v>267</v>
      </c>
      <c r="E33" s="2" t="s">
        <v>274</v>
      </c>
      <c r="F33" s="2"/>
    </row>
    <row r="34" spans="1:6" ht="48.75" customHeight="1">
      <c r="A34" s="2">
        <v>26</v>
      </c>
      <c r="B34" s="43" t="s">
        <v>304</v>
      </c>
      <c r="C34" s="1" t="s">
        <v>310</v>
      </c>
      <c r="D34" s="2" t="s">
        <v>267</v>
      </c>
      <c r="E34" s="2" t="s">
        <v>271</v>
      </c>
      <c r="F34" s="2"/>
    </row>
    <row r="35" spans="1:6" ht="33.75" customHeight="1">
      <c r="A35" s="2">
        <v>27</v>
      </c>
      <c r="B35" s="43" t="s">
        <v>304</v>
      </c>
      <c r="C35" s="1" t="s">
        <v>311</v>
      </c>
      <c r="D35" s="2" t="s">
        <v>267</v>
      </c>
      <c r="E35" s="2" t="s">
        <v>312</v>
      </c>
      <c r="F35" s="2"/>
    </row>
    <row r="36" spans="1:6" ht="21" customHeight="1">
      <c r="A36" s="2">
        <v>28</v>
      </c>
      <c r="B36" s="43" t="s">
        <v>313</v>
      </c>
      <c r="C36" s="1" t="s">
        <v>314</v>
      </c>
      <c r="D36" s="2" t="s">
        <v>267</v>
      </c>
      <c r="E36" s="2" t="s">
        <v>315</v>
      </c>
      <c r="F36" s="2"/>
    </row>
    <row r="37" spans="1:6" ht="17.25" customHeight="1">
      <c r="A37" s="2">
        <v>29</v>
      </c>
      <c r="B37" s="43" t="s">
        <v>313</v>
      </c>
      <c r="C37" s="1" t="s">
        <v>316</v>
      </c>
      <c r="D37" s="2" t="s">
        <v>317</v>
      </c>
      <c r="E37" s="2" t="s">
        <v>267</v>
      </c>
      <c r="F37" s="2"/>
    </row>
    <row r="38" spans="1:6" ht="31.5" customHeight="1">
      <c r="A38" s="2">
        <v>30</v>
      </c>
      <c r="B38" s="43" t="s">
        <v>313</v>
      </c>
      <c r="C38" s="1" t="s">
        <v>318</v>
      </c>
      <c r="D38" s="2" t="s">
        <v>267</v>
      </c>
      <c r="E38" s="2" t="s">
        <v>286</v>
      </c>
      <c r="F38" s="2"/>
    </row>
    <row r="39" spans="1:6" ht="33.75" customHeight="1">
      <c r="A39" s="2">
        <v>31</v>
      </c>
      <c r="B39" s="43" t="s">
        <v>313</v>
      </c>
      <c r="C39" s="1" t="s">
        <v>319</v>
      </c>
      <c r="D39" s="2" t="s">
        <v>267</v>
      </c>
      <c r="E39" s="2" t="s">
        <v>286</v>
      </c>
      <c r="F39" s="2"/>
    </row>
    <row r="40" spans="1:6" ht="48.75" customHeight="1">
      <c r="A40" s="2">
        <v>32</v>
      </c>
      <c r="B40" s="43" t="s">
        <v>313</v>
      </c>
      <c r="C40" s="1" t="s">
        <v>320</v>
      </c>
      <c r="D40" s="2" t="s">
        <v>321</v>
      </c>
      <c r="E40" s="2" t="s">
        <v>267</v>
      </c>
      <c r="F40" s="2"/>
    </row>
    <row r="41" spans="1:6" ht="46.5" customHeight="1">
      <c r="A41" s="2">
        <v>33</v>
      </c>
      <c r="B41" s="43" t="s">
        <v>313</v>
      </c>
      <c r="C41" s="1" t="s">
        <v>322</v>
      </c>
      <c r="D41" s="2" t="s">
        <v>323</v>
      </c>
      <c r="E41" s="2" t="s">
        <v>267</v>
      </c>
      <c r="F41" s="2"/>
    </row>
    <row r="42" spans="1:6" ht="49.5" customHeight="1">
      <c r="A42" s="2">
        <v>34</v>
      </c>
      <c r="B42" s="43" t="s">
        <v>313</v>
      </c>
      <c r="C42" s="1" t="s">
        <v>324</v>
      </c>
      <c r="D42" s="2" t="s">
        <v>267</v>
      </c>
      <c r="E42" s="2" t="s">
        <v>271</v>
      </c>
      <c r="F42" s="2"/>
    </row>
    <row r="43" spans="1:6" ht="46.5" customHeight="1">
      <c r="A43" s="2">
        <v>35</v>
      </c>
      <c r="B43" s="43" t="s">
        <v>313</v>
      </c>
      <c r="C43" s="1" t="s">
        <v>325</v>
      </c>
      <c r="D43" s="2" t="s">
        <v>267</v>
      </c>
      <c r="E43" s="2" t="s">
        <v>268</v>
      </c>
      <c r="F43" s="2"/>
    </row>
    <row r="44" spans="1:6" ht="33.75" customHeight="1">
      <c r="A44" s="2">
        <v>36</v>
      </c>
      <c r="B44" s="44">
        <v>42011</v>
      </c>
      <c r="C44" s="1" t="s">
        <v>326</v>
      </c>
      <c r="D44" s="2" t="s">
        <v>267</v>
      </c>
      <c r="E44" s="2" t="s">
        <v>327</v>
      </c>
      <c r="F44" s="2"/>
    </row>
    <row r="45" spans="1:6" ht="33" customHeight="1">
      <c r="A45" s="2">
        <v>37</v>
      </c>
      <c r="B45" s="44">
        <v>42011</v>
      </c>
      <c r="C45" s="1" t="s">
        <v>328</v>
      </c>
      <c r="D45" s="2" t="s">
        <v>267</v>
      </c>
      <c r="E45" s="2" t="s">
        <v>271</v>
      </c>
      <c r="F45" s="2"/>
    </row>
    <row r="46" spans="1:6" ht="20.25" customHeight="1">
      <c r="A46" s="2">
        <v>38</v>
      </c>
      <c r="B46" s="44">
        <v>42011</v>
      </c>
      <c r="C46" s="1" t="s">
        <v>329</v>
      </c>
      <c r="D46" s="2" t="s">
        <v>267</v>
      </c>
      <c r="E46" s="2" t="s">
        <v>330</v>
      </c>
      <c r="F46" s="2"/>
    </row>
    <row r="47" spans="1:6" ht="36" customHeight="1">
      <c r="A47" s="2">
        <v>39</v>
      </c>
      <c r="B47" s="44">
        <v>42011</v>
      </c>
      <c r="C47" s="1" t="s">
        <v>331</v>
      </c>
      <c r="D47" s="2" t="s">
        <v>267</v>
      </c>
      <c r="E47" s="2" t="s">
        <v>268</v>
      </c>
      <c r="F47" s="2"/>
    </row>
    <row r="48" spans="1:6" ht="18" customHeight="1">
      <c r="A48" s="2">
        <v>40</v>
      </c>
      <c r="B48" s="44">
        <v>42011</v>
      </c>
      <c r="C48" s="1" t="s">
        <v>329</v>
      </c>
      <c r="D48" s="2" t="s">
        <v>267</v>
      </c>
      <c r="E48" s="2" t="s">
        <v>332</v>
      </c>
      <c r="F48" s="2"/>
    </row>
    <row r="49" spans="1:6" ht="31.5" customHeight="1">
      <c r="A49" s="2">
        <v>41</v>
      </c>
      <c r="B49" s="44">
        <v>42011</v>
      </c>
      <c r="C49" s="1" t="s">
        <v>333</v>
      </c>
      <c r="D49" s="2" t="s">
        <v>267</v>
      </c>
      <c r="E49" s="2" t="s">
        <v>268</v>
      </c>
      <c r="F49" s="2"/>
    </row>
    <row r="50" spans="1:6" ht="47.25" customHeight="1">
      <c r="A50" s="2">
        <v>42</v>
      </c>
      <c r="B50" s="44">
        <v>42011</v>
      </c>
      <c r="C50" s="1" t="s">
        <v>334</v>
      </c>
      <c r="D50" s="2" t="s">
        <v>267</v>
      </c>
      <c r="E50" s="2" t="s">
        <v>271</v>
      </c>
      <c r="F50" s="2"/>
    </row>
    <row r="51" spans="1:6" ht="33" customHeight="1">
      <c r="A51" s="2">
        <v>43</v>
      </c>
      <c r="B51" s="44">
        <v>42011</v>
      </c>
      <c r="C51" s="1" t="s">
        <v>335</v>
      </c>
      <c r="D51" s="2" t="s">
        <v>267</v>
      </c>
      <c r="E51" s="2" t="s">
        <v>299</v>
      </c>
      <c r="F51" s="2"/>
    </row>
    <row r="52" spans="1:6" ht="35.25" customHeight="1">
      <c r="A52" s="2">
        <v>44</v>
      </c>
      <c r="B52" s="44">
        <v>42042</v>
      </c>
      <c r="C52" s="1" t="s">
        <v>336</v>
      </c>
      <c r="D52" s="2" t="s">
        <v>267</v>
      </c>
      <c r="E52" s="2" t="s">
        <v>271</v>
      </c>
      <c r="F52" s="2"/>
    </row>
    <row r="53" spans="1:6" ht="30">
      <c r="A53" s="2">
        <v>45</v>
      </c>
      <c r="B53" s="44">
        <v>42042</v>
      </c>
      <c r="C53" s="1" t="s">
        <v>337</v>
      </c>
      <c r="D53" s="2" t="s">
        <v>267</v>
      </c>
      <c r="E53" s="2" t="s">
        <v>268</v>
      </c>
      <c r="F53" s="2"/>
    </row>
    <row r="54" spans="1:6" ht="30.75" customHeight="1">
      <c r="A54" s="2">
        <v>46</v>
      </c>
      <c r="B54" s="44">
        <v>42042</v>
      </c>
      <c r="C54" s="1" t="s">
        <v>338</v>
      </c>
      <c r="D54" s="2" t="s">
        <v>267</v>
      </c>
      <c r="E54" s="2" t="s">
        <v>271</v>
      </c>
      <c r="F54" s="2"/>
    </row>
    <row r="55" spans="1:6" ht="48" customHeight="1">
      <c r="A55" s="2">
        <v>47</v>
      </c>
      <c r="B55" s="44">
        <v>42042</v>
      </c>
      <c r="C55" s="1" t="s">
        <v>339</v>
      </c>
      <c r="D55" s="2" t="s">
        <v>267</v>
      </c>
      <c r="E55" s="2" t="s">
        <v>299</v>
      </c>
      <c r="F55" s="2"/>
    </row>
    <row r="56" spans="1:6" ht="59.25" customHeight="1">
      <c r="A56" s="2">
        <v>48</v>
      </c>
      <c r="B56" s="44">
        <v>42070</v>
      </c>
      <c r="C56" s="1" t="s">
        <v>340</v>
      </c>
      <c r="D56" s="2" t="s">
        <v>267</v>
      </c>
      <c r="E56" s="2" t="s">
        <v>271</v>
      </c>
      <c r="F56" s="2"/>
    </row>
    <row r="57" spans="1:6" ht="32.25" customHeight="1">
      <c r="A57" s="2">
        <v>49</v>
      </c>
      <c r="B57" s="44">
        <v>42070</v>
      </c>
      <c r="C57" s="1" t="s">
        <v>341</v>
      </c>
      <c r="D57" s="2" t="s">
        <v>267</v>
      </c>
      <c r="E57" s="2" t="s">
        <v>268</v>
      </c>
      <c r="F57" s="2"/>
    </row>
    <row r="58" spans="1:6" ht="34.5" customHeight="1">
      <c r="A58" s="2">
        <v>50</v>
      </c>
      <c r="B58" s="44">
        <v>42070</v>
      </c>
      <c r="C58" s="1" t="s">
        <v>342</v>
      </c>
      <c r="D58" s="2" t="s">
        <v>267</v>
      </c>
      <c r="E58" s="2" t="s">
        <v>268</v>
      </c>
      <c r="F58" s="2"/>
    </row>
    <row r="59" spans="1:6" ht="45">
      <c r="A59" s="2">
        <v>51</v>
      </c>
      <c r="B59" s="44">
        <v>42070</v>
      </c>
      <c r="C59" s="1" t="s">
        <v>343</v>
      </c>
      <c r="D59" s="2" t="s">
        <v>267</v>
      </c>
      <c r="E59" s="2" t="s">
        <v>299</v>
      </c>
      <c r="F59" s="2"/>
    </row>
    <row r="60" spans="1:6" ht="59.25" customHeight="1">
      <c r="A60" s="2">
        <v>52</v>
      </c>
      <c r="B60" s="44">
        <v>42070</v>
      </c>
      <c r="C60" s="1" t="s">
        <v>344</v>
      </c>
      <c r="D60" s="2" t="s">
        <v>267</v>
      </c>
      <c r="E60" s="2" t="s">
        <v>345</v>
      </c>
      <c r="F60" s="2"/>
    </row>
    <row r="61" spans="1:6">
      <c r="A61" s="2"/>
      <c r="B61" s="43"/>
      <c r="C61" s="1"/>
      <c r="D61" s="1"/>
      <c r="E61" s="2"/>
      <c r="F61" s="2"/>
    </row>
    <row r="62" spans="1:6" ht="18" customHeight="1">
      <c r="A62" s="2"/>
      <c r="B62" s="38" t="s">
        <v>346</v>
      </c>
      <c r="C62" s="46" t="s">
        <v>347</v>
      </c>
      <c r="D62" s="4"/>
      <c r="E62" s="47"/>
      <c r="F62" s="47"/>
    </row>
    <row r="63" spans="1:6" ht="18" customHeight="1">
      <c r="A63" s="2"/>
      <c r="B63" s="38" t="s">
        <v>348</v>
      </c>
      <c r="C63" s="46" t="s">
        <v>349</v>
      </c>
      <c r="D63" s="4"/>
      <c r="E63" s="47"/>
      <c r="F63" s="47"/>
    </row>
    <row r="64" spans="1:6" ht="18" customHeight="1">
      <c r="A64" s="2"/>
      <c r="B64" s="38" t="s">
        <v>350</v>
      </c>
      <c r="C64" s="46" t="s">
        <v>351</v>
      </c>
      <c r="D64" s="4"/>
      <c r="E64" s="47"/>
      <c r="F64" s="47"/>
    </row>
    <row r="65" spans="1:6" ht="18" customHeight="1">
      <c r="A65" s="2"/>
      <c r="B65" s="38" t="s">
        <v>352</v>
      </c>
      <c r="C65" s="46" t="s">
        <v>353</v>
      </c>
      <c r="D65" s="4"/>
      <c r="E65" s="47"/>
      <c r="F65" s="47"/>
    </row>
  </sheetData>
  <mergeCells count="5">
    <mergeCell ref="B5:F5"/>
    <mergeCell ref="B6:F6"/>
    <mergeCell ref="B2:F2"/>
    <mergeCell ref="B3:F3"/>
    <mergeCell ref="B4:F4"/>
  </mergeCells>
  <pageMargins left="0.7" right="0.24" top="1.05" bottom="0.82" header="0.3" footer="0.36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Laporan rekening &amp; Cash DD</vt:lpstr>
      <vt:lpstr>Laporan Rekening KK</vt:lpstr>
      <vt:lpstr>CASH EDI</vt:lpstr>
      <vt:lpstr>CASH SAHLI</vt:lpstr>
      <vt:lpstr>PENGELUARAN</vt:lpstr>
      <vt:lpstr>SUMARRY SUMBANGAN</vt:lpstr>
      <vt:lpstr>Mutasi  Rek DD (juni)</vt:lpstr>
      <vt:lpstr>Mutasi  Rek DD (juli)</vt:lpstr>
      <vt:lpstr>Mutasi Rek KK</vt:lpstr>
      <vt:lpstr>SALDO AWAL KK</vt:lpstr>
      <vt:lpstr>Sheet1</vt:lpstr>
      <vt:lpstr>'Laporan rekening &amp; Cash DD'!Print_Titles</vt:lpstr>
      <vt:lpstr>'Laporan Rekening KK'!Print_Titles</vt:lpstr>
      <vt:lpstr>'Mutasi  Rek DD (juli)'!Print_Titles</vt:lpstr>
      <vt:lpstr>'Mutasi  Rek DD (juni)'!Print_Titles</vt:lpstr>
      <vt:lpstr>'Mutasi Rek KK'!Print_Titles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dede</dc:creator>
  <cp:lastModifiedBy>dede</cp:lastModifiedBy>
  <cp:lastPrinted>2015-07-07T07:16:15Z</cp:lastPrinted>
  <dcterms:created xsi:type="dcterms:W3CDTF">2015-06-25T03:34:01Z</dcterms:created>
  <dcterms:modified xsi:type="dcterms:W3CDTF">2015-07-07T12:28:58Z</dcterms:modified>
</cp:coreProperties>
</file>